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15" windowWidth="19440" windowHeight="456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82" i="2" l="1"/>
  <c r="K82" i="2"/>
  <c r="J82" i="2"/>
  <c r="F81" i="2"/>
  <c r="E81" i="2"/>
  <c r="G81" i="2" s="1"/>
  <c r="L66" i="2"/>
  <c r="K66" i="2"/>
  <c r="J66" i="2"/>
  <c r="F65" i="2"/>
  <c r="E65" i="2"/>
  <c r="L50" i="2"/>
  <c r="K50" i="2"/>
  <c r="J50" i="2"/>
  <c r="F49" i="2"/>
  <c r="E49" i="2"/>
  <c r="G49" i="2" s="1"/>
  <c r="L34" i="2"/>
  <c r="K34" i="2"/>
  <c r="J34" i="2"/>
  <c r="F33" i="2"/>
  <c r="E33" i="2"/>
  <c r="L18" i="2"/>
  <c r="K18" i="2"/>
  <c r="J18" i="2"/>
  <c r="F17" i="2"/>
  <c r="E17" i="2"/>
  <c r="L6" i="2"/>
  <c r="K6" i="2"/>
  <c r="J6" i="2"/>
  <c r="F5" i="2"/>
  <c r="E5" i="2"/>
  <c r="G65" i="2" l="1"/>
  <c r="G33" i="2"/>
  <c r="F97" i="2"/>
  <c r="G17" i="2"/>
  <c r="E97" i="2"/>
  <c r="G5" i="2"/>
  <c r="O18" i="1"/>
  <c r="O19" i="1"/>
  <c r="O20" i="1"/>
  <c r="O21" i="1"/>
  <c r="O22" i="1"/>
  <c r="O23" i="1"/>
  <c r="O24" i="1"/>
  <c r="O25" i="1"/>
  <c r="O26" i="1"/>
  <c r="O27" i="1"/>
  <c r="O28" i="1"/>
  <c r="O30" i="1"/>
  <c r="O31" i="1"/>
  <c r="O32" i="1"/>
  <c r="O33" i="1"/>
  <c r="O35" i="1"/>
  <c r="O36" i="1"/>
  <c r="O37" i="1"/>
  <c r="O38" i="1"/>
  <c r="O39" i="1"/>
  <c r="O40" i="1"/>
  <c r="O41" i="1"/>
  <c r="O42" i="1"/>
  <c r="O43" i="1"/>
  <c r="O44" i="1"/>
  <c r="O16" i="1"/>
  <c r="G97" i="2" l="1"/>
  <c r="L60" i="1"/>
  <c r="M60" i="1"/>
  <c r="N60" i="1"/>
  <c r="L61" i="1"/>
  <c r="M61" i="1"/>
  <c r="N61" i="1"/>
  <c r="L62" i="1"/>
  <c r="M62" i="1"/>
  <c r="N62" i="1"/>
  <c r="L63" i="1"/>
  <c r="M63" i="1"/>
  <c r="N63" i="1"/>
  <c r="L64" i="1"/>
  <c r="M64" i="1"/>
  <c r="N64" i="1"/>
  <c r="L65" i="1"/>
  <c r="M65" i="1"/>
  <c r="N65" i="1"/>
  <c r="N59" i="1"/>
  <c r="M59" i="1"/>
  <c r="L59" i="1"/>
  <c r="L31" i="1"/>
  <c r="M31" i="1"/>
  <c r="N31" i="1"/>
  <c r="L32" i="1"/>
  <c r="M32" i="1"/>
  <c r="N32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K38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N30" i="1"/>
  <c r="M30" i="1"/>
  <c r="L30" i="1"/>
  <c r="L17" i="1"/>
  <c r="M17" i="1"/>
  <c r="N17" i="1"/>
  <c r="K18" i="1"/>
  <c r="L18" i="1"/>
  <c r="M18" i="1"/>
  <c r="N18" i="1"/>
  <c r="L19" i="1"/>
  <c r="M19" i="1"/>
  <c r="N19" i="1"/>
  <c r="K20" i="1"/>
  <c r="L20" i="1"/>
  <c r="M20" i="1"/>
  <c r="N20" i="1"/>
  <c r="L21" i="1"/>
  <c r="M21" i="1"/>
  <c r="N21" i="1"/>
  <c r="L22" i="1"/>
  <c r="M22" i="1"/>
  <c r="N22" i="1"/>
  <c r="L23" i="1"/>
  <c r="M23" i="1"/>
  <c r="N23" i="1"/>
  <c r="M16" i="1"/>
  <c r="N16" i="1"/>
  <c r="L16" i="1"/>
  <c r="D60" i="1" l="1"/>
  <c r="D61" i="1"/>
  <c r="D64" i="1"/>
  <c r="D31" i="1"/>
  <c r="D35" i="1"/>
  <c r="D37" i="1"/>
  <c r="D38" i="1"/>
  <c r="D18" i="1"/>
  <c r="D19" i="1"/>
  <c r="D20" i="1"/>
  <c r="D21" i="1"/>
  <c r="I32" i="1" l="1"/>
  <c r="K32" i="1" s="1"/>
  <c r="I33" i="1"/>
  <c r="K33" i="1" s="1"/>
  <c r="I34" i="1"/>
  <c r="K34" i="1" s="1"/>
  <c r="O34" i="1" s="1"/>
  <c r="I35" i="1"/>
  <c r="K35" i="1" s="1"/>
  <c r="I36" i="1"/>
  <c r="K36" i="1" s="1"/>
  <c r="I37" i="1"/>
  <c r="K37" i="1" s="1"/>
  <c r="I38" i="1"/>
  <c r="I39" i="1"/>
  <c r="K39" i="1" s="1"/>
  <c r="I40" i="1"/>
  <c r="K40" i="1" s="1"/>
  <c r="I41" i="1"/>
  <c r="K41" i="1" s="1"/>
  <c r="I42" i="1"/>
  <c r="K42" i="1" s="1"/>
  <c r="I43" i="1"/>
  <c r="K43" i="1" s="1"/>
  <c r="H32" i="1"/>
  <c r="H33" i="1"/>
  <c r="H34" i="1"/>
  <c r="H35" i="1"/>
  <c r="H36" i="1"/>
  <c r="H37" i="1"/>
  <c r="I17" i="1"/>
  <c r="K17" i="1" s="1"/>
  <c r="O17" i="1" s="1"/>
  <c r="I18" i="1"/>
  <c r="I19" i="1"/>
  <c r="K19" i="1" s="1"/>
  <c r="I20" i="1"/>
  <c r="I21" i="1"/>
  <c r="K21" i="1" s="1"/>
  <c r="I22" i="1"/>
  <c r="K22" i="1" s="1"/>
  <c r="I23" i="1"/>
  <c r="K23" i="1" s="1"/>
  <c r="I24" i="1"/>
  <c r="I25" i="1"/>
  <c r="I26" i="1"/>
  <c r="I27" i="1"/>
  <c r="I28" i="1"/>
  <c r="I44" i="1"/>
  <c r="K44" i="1" s="1"/>
  <c r="I45" i="1"/>
  <c r="I46" i="1"/>
  <c r="I47" i="1"/>
  <c r="I48" i="1"/>
  <c r="I49" i="1"/>
  <c r="I50" i="1"/>
  <c r="I60" i="1"/>
  <c r="K60" i="1" s="1"/>
  <c r="O60" i="1" s="1"/>
  <c r="I61" i="1"/>
  <c r="K61" i="1" s="1"/>
  <c r="O61" i="1" s="1"/>
  <c r="I62" i="1"/>
  <c r="K62" i="1" s="1"/>
  <c r="O62" i="1" s="1"/>
  <c r="I63" i="1"/>
  <c r="K63" i="1" s="1"/>
  <c r="O63" i="1" s="1"/>
  <c r="I64" i="1"/>
  <c r="K64" i="1" s="1"/>
  <c r="O64" i="1" s="1"/>
  <c r="I65" i="1"/>
  <c r="K65" i="1" s="1"/>
  <c r="O65" i="1" s="1"/>
  <c r="I66" i="1"/>
  <c r="I67" i="1"/>
  <c r="I68" i="1"/>
  <c r="I69" i="1"/>
  <c r="I70" i="1"/>
  <c r="H60" i="1"/>
  <c r="H61" i="1"/>
  <c r="H62" i="1"/>
  <c r="H63" i="1"/>
  <c r="H64" i="1"/>
  <c r="H65" i="1"/>
  <c r="D66" i="1"/>
  <c r="H66" i="1" s="1"/>
  <c r="D67" i="1"/>
  <c r="H67" i="1" s="1"/>
  <c r="D68" i="1"/>
  <c r="H68" i="1" s="1"/>
  <c r="D69" i="1"/>
  <c r="D70" i="1"/>
  <c r="H38" i="1"/>
  <c r="H39" i="1"/>
  <c r="H40" i="1"/>
  <c r="H41" i="1"/>
  <c r="H42" i="1"/>
  <c r="H43" i="1"/>
  <c r="D45" i="1"/>
  <c r="D46" i="1"/>
  <c r="D47" i="1"/>
  <c r="D48" i="1"/>
  <c r="D49" i="1"/>
  <c r="D50" i="1"/>
  <c r="H17" i="1"/>
  <c r="H18" i="1"/>
  <c r="H19" i="1"/>
  <c r="H20" i="1"/>
  <c r="H21" i="1"/>
  <c r="D24" i="1"/>
  <c r="D25" i="1"/>
  <c r="D26" i="1"/>
  <c r="D27" i="1"/>
  <c r="D28" i="1"/>
  <c r="I59" i="1" l="1"/>
  <c r="K59" i="1" s="1"/>
  <c r="O59" i="1" s="1"/>
  <c r="I31" i="1"/>
  <c r="K31" i="1" s="1"/>
  <c r="I30" i="1"/>
  <c r="K30" i="1" s="1"/>
  <c r="I16" i="1"/>
  <c r="K16" i="1" s="1"/>
  <c r="H70" i="1" l="1"/>
  <c r="H69" i="1"/>
  <c r="H50" i="1"/>
  <c r="H49" i="1"/>
  <c r="H48" i="1"/>
  <c r="H47" i="1"/>
  <c r="H46" i="1"/>
  <c r="H45" i="1"/>
  <c r="H28" i="1"/>
  <c r="H27" i="1"/>
  <c r="H26" i="1"/>
  <c r="H25" i="1"/>
  <c r="H24" i="1"/>
  <c r="H23" i="1"/>
  <c r="H59" i="1" l="1"/>
  <c r="H30" i="1"/>
  <c r="H31" i="1"/>
  <c r="H44" i="1"/>
  <c r="E71" i="1"/>
  <c r="F71" i="1"/>
  <c r="G71" i="1"/>
  <c r="C71" i="1"/>
  <c r="E29" i="1"/>
  <c r="F29" i="1"/>
  <c r="G29" i="1"/>
  <c r="C29" i="1"/>
  <c r="H22" i="1"/>
  <c r="D16" i="1"/>
  <c r="H16" i="1" s="1"/>
  <c r="E15" i="1"/>
  <c r="F15" i="1"/>
  <c r="G15" i="1"/>
  <c r="C15" i="1"/>
  <c r="D7" i="1"/>
  <c r="E7" i="1"/>
  <c r="F7" i="1"/>
  <c r="G7" i="1"/>
  <c r="H7" i="1"/>
  <c r="C7" i="1"/>
  <c r="G14" i="1" l="1"/>
  <c r="G51" i="1" s="1"/>
  <c r="F14" i="1"/>
  <c r="F51" i="1" s="1"/>
  <c r="D29" i="1"/>
  <c r="H29" i="1"/>
  <c r="E14" i="1"/>
  <c r="E51" i="1" s="1"/>
  <c r="H71" i="1"/>
  <c r="D71" i="1"/>
  <c r="H15" i="1"/>
  <c r="C14" i="1"/>
  <c r="C72" i="1" s="1"/>
  <c r="D15" i="1"/>
  <c r="E72" i="1" l="1"/>
  <c r="F72" i="1"/>
  <c r="G72" i="1"/>
  <c r="H14" i="1"/>
  <c r="H72" i="1" s="1"/>
  <c r="C51" i="1"/>
  <c r="I14" i="1"/>
  <c r="J14" i="1" s="1"/>
  <c r="D14" i="1"/>
  <c r="H51" i="1" l="1"/>
  <c r="D51" i="1"/>
  <c r="D72" i="1"/>
  <c r="J16" i="1"/>
  <c r="K14" i="1" s="1"/>
  <c r="J15" i="1"/>
</calcChain>
</file>

<file path=xl/sharedStrings.xml><?xml version="1.0" encoding="utf-8"?>
<sst xmlns="http://schemas.openxmlformats.org/spreadsheetml/2006/main" count="182" uniqueCount="128">
  <si>
    <t>Mã MH, MĐ</t>
  </si>
  <si>
    <t>Tên môn học, mô đun</t>
  </si>
  <si>
    <t>Thời gian đào tạo (giờ)</t>
  </si>
  <si>
    <t>Tổng</t>
  </si>
  <si>
    <t>số</t>
  </si>
  <si>
    <t>Số giờ lên lớp</t>
  </si>
  <si>
    <t>Số giờ tự học</t>
  </si>
  <si>
    <t>Lý</t>
  </si>
  <si>
    <t>thuyết</t>
  </si>
  <si>
    <t>Thực hành</t>
  </si>
  <si>
    <t>Kiểm tra</t>
  </si>
  <si>
    <t>I</t>
  </si>
  <si>
    <t>Các môn học chung</t>
  </si>
  <si>
    <t>MH 01</t>
  </si>
  <si>
    <t>Chính trị</t>
  </si>
  <si>
    <t>MH 02</t>
  </si>
  <si>
    <t>Pháp luật</t>
  </si>
  <si>
    <t>MH 03</t>
  </si>
  <si>
    <t>Giáo dục thể chất</t>
  </si>
  <si>
    <t>MH 04</t>
  </si>
  <si>
    <t>Giáo dục quốc phòng - An ninh</t>
  </si>
  <si>
    <t>MH 05</t>
  </si>
  <si>
    <t>Tin học</t>
  </si>
  <si>
    <t>MH 06</t>
  </si>
  <si>
    <t>Ngoại ngữ (Anh văn)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</si>
  <si>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</si>
  <si>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</si>
  <si>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</si>
  <si>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</si>
  <si>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</si>
  <si>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</si>
  <si>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</si>
  <si>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</si>
  <si>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</si>
  <si>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Mã</t>
  </si>
  <si>
    <t>MH,</t>
  </si>
  <si>
    <t>MĐ</t>
  </si>
  <si>
    <t xml:space="preserve">Tên môn học, </t>
  </si>
  <si>
    <t>mô đun tự chọn</t>
  </si>
  <si>
    <t>Tổng số</t>
  </si>
  <si>
    <t>Số giờ  tự học</t>
  </si>
  <si>
    <t>Lý thuyết</t>
  </si>
  <si>
    <t>Thực</t>
  </si>
  <si>
    <t>hành</t>
  </si>
  <si>
    <t>chưa qui đổi</t>
  </si>
  <si>
    <t>qui đổi</t>
  </si>
  <si>
    <t>MH 07</t>
  </si>
  <si>
    <t>An toàn điện</t>
  </si>
  <si>
    <t>MH 08</t>
  </si>
  <si>
    <t>Mạch điện</t>
  </si>
  <si>
    <t>MH 09</t>
  </si>
  <si>
    <t>Vẽ kỹ thuật</t>
  </si>
  <si>
    <t>MĐ 10</t>
  </si>
  <si>
    <t>Vẽ điện</t>
  </si>
  <si>
    <t>MH 11</t>
  </si>
  <si>
    <t>Vật liệu điện</t>
  </si>
  <si>
    <t>MĐ 12</t>
  </si>
  <si>
    <t>Khí cụ điện</t>
  </si>
  <si>
    <t>MĐ 13</t>
  </si>
  <si>
    <t>Điện tử cơ bản</t>
  </si>
  <si>
    <t>MĐ 14</t>
  </si>
  <si>
    <t>Kỹ thuật nguội</t>
  </si>
  <si>
    <t>MĐ 15</t>
  </si>
  <si>
    <t>Điều khiển điện khi nén</t>
  </si>
  <si>
    <t>MĐ 16</t>
  </si>
  <si>
    <t>Đo lường điện</t>
  </si>
  <si>
    <t>MĐ 17</t>
  </si>
  <si>
    <t>Máy điện 1</t>
  </si>
  <si>
    <t>MH 18</t>
  </si>
  <si>
    <t>Máy điện 2</t>
  </si>
  <si>
    <t>MĐ 19</t>
  </si>
  <si>
    <t>Cung cấp điện</t>
  </si>
  <si>
    <t>MH 20</t>
  </si>
  <si>
    <t>Trang bị điện 1</t>
  </si>
  <si>
    <t>MH 21</t>
  </si>
  <si>
    <t>Trang bị điện 2</t>
  </si>
  <si>
    <t>MĐ 22</t>
  </si>
  <si>
    <t>Kỹ thuật xung- số</t>
  </si>
  <si>
    <t>MĐ 23</t>
  </si>
  <si>
    <t>Tổ chức sản xuất</t>
  </si>
  <si>
    <t>MĐ 24</t>
  </si>
  <si>
    <t>Kỹ thuật cảm biến</t>
  </si>
  <si>
    <t>MĐ 25</t>
  </si>
  <si>
    <t>PLC cơ bản</t>
  </si>
  <si>
    <t>MĐ 26</t>
  </si>
  <si>
    <t>Truyền động điện</t>
  </si>
  <si>
    <t>MĐ 27</t>
  </si>
  <si>
    <t>Điện tử công suất</t>
  </si>
  <si>
    <t>MĐ28</t>
  </si>
  <si>
    <t>PLC nâng cao</t>
  </si>
  <si>
    <t>MĐ 29</t>
  </si>
  <si>
    <t>Thực tập tốt nghiệp</t>
  </si>
  <si>
    <t>MĐ 30</t>
  </si>
  <si>
    <t>Kỹ thuật lắp đặt điện</t>
  </si>
  <si>
    <t>MĐ 31</t>
  </si>
  <si>
    <t>Chuyên đề Điều khiển lập trình cỡ nhỏ</t>
  </si>
  <si>
    <t>MĐ 32</t>
  </si>
  <si>
    <t>Điện tử ứng dụng</t>
  </si>
  <si>
    <t>MĐ 33</t>
  </si>
  <si>
    <t>Kỹ thuật lạnh</t>
  </si>
  <si>
    <t>MĐ 34</t>
  </si>
  <si>
    <t>Thiết bị điện gia dụng</t>
  </si>
  <si>
    <t>MĐ 35</t>
  </si>
  <si>
    <t>Quấn dây máy điện nâng cao</t>
  </si>
  <si>
    <t>MĐ 36</t>
  </si>
  <si>
    <t>Bảo vệ rơle</t>
  </si>
  <si>
    <t>LT</t>
  </si>
  <si>
    <t>TH</t>
  </si>
  <si>
    <t>KT</t>
  </si>
  <si>
    <t>CĐN ĐIỆN  CÔNG NGHIỆP 16/06/2015</t>
  </si>
  <si>
    <t>TT</t>
  </si>
  <si>
    <t xml:space="preserve">Số giờ lên lớp </t>
  </si>
  <si>
    <t>Ghi chú</t>
  </si>
  <si>
    <t>Học kỳ 1</t>
  </si>
  <si>
    <t>Môn học, mô đun bắt buộc</t>
  </si>
  <si>
    <t>Môn học, mô đun tự chọn</t>
  </si>
  <si>
    <t>Học kỳ 2</t>
  </si>
  <si>
    <r>
      <t>33</t>
    </r>
    <r>
      <rPr>
        <sz val="14"/>
        <color indexed="10"/>
        <rFont val="Times New Roman"/>
        <family val="1"/>
      </rPr>
      <t>XX</t>
    </r>
    <r>
      <rPr>
        <sz val="14"/>
        <color indexed="8"/>
        <rFont val="Times New Roman"/>
        <family val="1"/>
      </rPr>
      <t>011001</t>
    </r>
  </si>
  <si>
    <t xml:space="preserve">Tin học </t>
  </si>
  <si>
    <t>Học kỳ 3</t>
  </si>
  <si>
    <t>Học kỳ 4</t>
  </si>
  <si>
    <t>Học kỳ 5</t>
  </si>
  <si>
    <t>Học kỳ 6</t>
  </si>
  <si>
    <t>Tổng cộng toàn khóa :</t>
  </si>
  <si>
    <t>Anh văn 1</t>
  </si>
  <si>
    <t>Giáo dục thể chất 1</t>
  </si>
  <si>
    <t>Giáo dục thể chất 2</t>
  </si>
  <si>
    <t>Anh văn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</si>
</sst>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70C0"/>
      <name val="Times New Roman"/>
      <family val="1"/>
    </font>
    <font>
      <b/>
      <sz val="14"/>
      <color rgb="FF00B0F0"/>
      <name val="Times New Roman"/>
      <family val="1"/>
    </font>
    <font>
      <sz val="14"/>
      <color rgb="FF00B0F0"/>
      <name val="Times New Roman"/>
      <family val="1"/>
    </font>
    <font>
      <sz val="14"/>
      <color indexed="10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0" fillId="0" borderId="0" xfId="0" applyFill="1"/>
    <xf numFmtId="0" fontId="7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3" fillId="0" borderId="0" xfId="0" applyFont="1" applyFill="1" applyAlignment="1">
      <alignment horizontal="justify" vertical="center"/>
    </xf>
    <xf numFmtId="0" fontId="8" fillId="0" borderId="0" xfId="0" applyFont="1" applyFill="1"/>
    <xf numFmtId="0" fontId="7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zoomScaleNormal="100" workbookViewId="0">
      <pane ySplit="6" topLeftCell="A13" activePane="bottomLeft" state="frozen"/>
      <selection pane="bottomLeft" activeCell="C14" sqref="C14"/>
    </sheetView>
  </sheetViews>
  <sheetFormatPr defaultRowHeight="15" x14ac:dyDescent="0.25"/>
  <cols>
    <col min="1" max="1" width="16.42578125" style="8" customWidth="1"/>
    <col min="2" max="2" width="24.5703125" style="8" customWidth="1"/>
    <col min="3" max="3" width="9.140625" style="8"/>
    <col min="4" max="4" width="9.140625" style="48"/>
    <col min="5" max="8" width="9.140625" style="8"/>
    <col min="9" max="9" width="9.42578125" style="8" customWidth="1"/>
    <col min="10" max="10" width="9.85546875" style="8" customWidth="1"/>
    <col min="11" max="11" width="7.140625" style="8" customWidth="1"/>
    <col min="12" max="16384" width="9.140625" style="8"/>
  </cols>
  <sheetData>
    <row r="1" spans="1:15" ht="15.75" thickBot="1" x14ac:dyDescent="0.3">
      <c r="A1" s="7" t="s">
        <v>109</v>
      </c>
      <c r="B1" s="7"/>
      <c r="C1" s="7"/>
      <c r="D1" s="7"/>
      <c r="E1" s="7"/>
      <c r="F1" s="7"/>
      <c r="G1" s="7"/>
      <c r="H1" s="7"/>
    </row>
    <row r="2" spans="1:15" ht="15.75" thickBot="1" x14ac:dyDescent="0.3">
      <c r="A2" s="9" t="s">
        <v>32</v>
      </c>
      <c r="B2" s="9"/>
      <c r="C2" s="9"/>
      <c r="D2" s="9"/>
      <c r="E2" s="9"/>
      <c r="F2" s="9"/>
      <c r="G2" s="9"/>
      <c r="H2" s="9"/>
    </row>
    <row r="3" spans="1:15" ht="19.5" thickBot="1" x14ac:dyDescent="0.3">
      <c r="A3" s="10" t="s">
        <v>0</v>
      </c>
      <c r="B3" s="10" t="s">
        <v>1</v>
      </c>
      <c r="C3" s="11" t="s">
        <v>2</v>
      </c>
      <c r="D3" s="12"/>
      <c r="E3" s="12"/>
      <c r="F3" s="12"/>
      <c r="G3" s="12"/>
      <c r="H3" s="13"/>
    </row>
    <row r="4" spans="1:15" ht="19.5" thickBot="1" x14ac:dyDescent="0.3">
      <c r="A4" s="14"/>
      <c r="B4" s="14"/>
      <c r="C4" s="15" t="s">
        <v>3</v>
      </c>
      <c r="D4" s="16" t="s">
        <v>5</v>
      </c>
      <c r="E4" s="17"/>
      <c r="F4" s="17"/>
      <c r="G4" s="18"/>
      <c r="H4" s="19" t="s">
        <v>6</v>
      </c>
    </row>
    <row r="5" spans="1:15" ht="18.75" x14ac:dyDescent="0.25">
      <c r="A5" s="14"/>
      <c r="B5" s="14"/>
      <c r="C5" s="15" t="s">
        <v>4</v>
      </c>
      <c r="D5" s="20" t="s">
        <v>3</v>
      </c>
      <c r="E5" s="15" t="s">
        <v>7</v>
      </c>
      <c r="F5" s="19" t="s">
        <v>9</v>
      </c>
      <c r="G5" s="19" t="s">
        <v>10</v>
      </c>
      <c r="H5" s="21"/>
    </row>
    <row r="6" spans="1:15" ht="19.5" thickBot="1" x14ac:dyDescent="0.3">
      <c r="A6" s="22"/>
      <c r="B6" s="22"/>
      <c r="C6" s="23"/>
      <c r="D6" s="24"/>
      <c r="E6" s="25" t="s">
        <v>8</v>
      </c>
      <c r="F6" s="26"/>
      <c r="G6" s="26"/>
      <c r="H6" s="26"/>
    </row>
    <row r="7" spans="1:15" ht="19.5" thickBot="1" x14ac:dyDescent="0.3">
      <c r="A7" s="27" t="s">
        <v>11</v>
      </c>
      <c r="B7" s="28" t="s">
        <v>12</v>
      </c>
      <c r="C7" s="29">
        <f>SUM(C8:C13)</f>
        <v>450</v>
      </c>
      <c r="D7" s="29">
        <f t="shared" ref="D7:H7" si="0">SUM(D8:D13)</f>
        <v>0</v>
      </c>
      <c r="E7" s="29">
        <f t="shared" si="0"/>
        <v>220</v>
      </c>
      <c r="F7" s="29">
        <f t="shared" si="0"/>
        <v>200</v>
      </c>
      <c r="G7" s="29">
        <f t="shared" si="0"/>
        <v>30</v>
      </c>
      <c r="H7" s="29">
        <f t="shared" si="0"/>
        <v>0</v>
      </c>
    </row>
    <row r="8" spans="1:15" ht="19.5" thickBot="1" x14ac:dyDescent="0.3">
      <c r="A8" s="30" t="s">
        <v>13</v>
      </c>
      <c r="B8" s="31" t="s">
        <v>14</v>
      </c>
      <c r="C8" s="25">
        <v>90</v>
      </c>
      <c r="D8" s="32"/>
      <c r="E8" s="25">
        <v>60</v>
      </c>
      <c r="F8" s="25">
        <v>24</v>
      </c>
      <c r="G8" s="25">
        <v>6</v>
      </c>
      <c r="H8" s="25"/>
    </row>
    <row r="9" spans="1:15" ht="19.5" thickBot="1" x14ac:dyDescent="0.3">
      <c r="A9" s="30" t="s">
        <v>15</v>
      </c>
      <c r="B9" s="31" t="s">
        <v>16</v>
      </c>
      <c r="C9" s="25">
        <v>30</v>
      </c>
      <c r="D9" s="32"/>
      <c r="E9" s="25">
        <v>21</v>
      </c>
      <c r="F9" s="25">
        <v>7</v>
      </c>
      <c r="G9" s="25">
        <v>2</v>
      </c>
      <c r="H9" s="25"/>
    </row>
    <row r="10" spans="1:15" ht="19.5" thickBot="1" x14ac:dyDescent="0.3">
      <c r="A10" s="30" t="s">
        <v>17</v>
      </c>
      <c r="B10" s="31" t="s">
        <v>18</v>
      </c>
      <c r="C10" s="25">
        <v>60</v>
      </c>
      <c r="D10" s="32"/>
      <c r="E10" s="25">
        <v>4</v>
      </c>
      <c r="F10" s="25">
        <v>52</v>
      </c>
      <c r="G10" s="25">
        <v>4</v>
      </c>
      <c r="H10" s="25"/>
    </row>
    <row r="11" spans="1:15" ht="38.25" thickBot="1" x14ac:dyDescent="0.3">
      <c r="A11" s="30" t="s">
        <v>19</v>
      </c>
      <c r="B11" s="31" t="s">
        <v>20</v>
      </c>
      <c r="C11" s="25">
        <v>75</v>
      </c>
      <c r="D11" s="32"/>
      <c r="E11" s="25">
        <v>58</v>
      </c>
      <c r="F11" s="25">
        <v>13</v>
      </c>
      <c r="G11" s="25">
        <v>4</v>
      </c>
      <c r="H11" s="25"/>
    </row>
    <row r="12" spans="1:15" ht="19.5" thickBot="1" x14ac:dyDescent="0.3">
      <c r="A12" s="30" t="s">
        <v>21</v>
      </c>
      <c r="B12" s="31" t="s">
        <v>22</v>
      </c>
      <c r="C12" s="25">
        <v>75</v>
      </c>
      <c r="D12" s="32"/>
      <c r="E12" s="25">
        <v>17</v>
      </c>
      <c r="F12" s="25">
        <v>54</v>
      </c>
      <c r="G12" s="25">
        <v>4</v>
      </c>
      <c r="H12" s="25"/>
    </row>
    <row r="13" spans="1:15" ht="19.5" thickBot="1" x14ac:dyDescent="0.3">
      <c r="A13" s="30" t="s">
        <v>23</v>
      </c>
      <c r="B13" s="31" t="s">
        <v>24</v>
      </c>
      <c r="C13" s="25">
        <v>120</v>
      </c>
      <c r="D13" s="32"/>
      <c r="E13" s="25">
        <v>60</v>
      </c>
      <c r="F13" s="25">
        <v>50</v>
      </c>
      <c r="G13" s="25">
        <v>10</v>
      </c>
      <c r="H13" s="25"/>
      <c r="I13" s="8" t="s">
        <v>44</v>
      </c>
      <c r="J13" s="8" t="s">
        <v>45</v>
      </c>
    </row>
    <row r="14" spans="1:15" ht="57" thickBot="1" x14ac:dyDescent="0.3">
      <c r="A14" s="27" t="s">
        <v>25</v>
      </c>
      <c r="B14" s="28" t="s">
        <v>26</v>
      </c>
      <c r="C14" s="29">
        <f t="shared" ref="C14:H14" si="1">C15+C29</f>
        <v>2520</v>
      </c>
      <c r="D14" s="29">
        <f t="shared" si="1"/>
        <v>1740</v>
      </c>
      <c r="E14" s="29">
        <f t="shared" si="1"/>
        <v>494</v>
      </c>
      <c r="F14" s="29">
        <f t="shared" si="1"/>
        <v>1155</v>
      </c>
      <c r="G14" s="29">
        <f t="shared" si="1"/>
        <v>91</v>
      </c>
      <c r="H14" s="29">
        <f t="shared" si="1"/>
        <v>780</v>
      </c>
      <c r="I14" s="33">
        <f>SUM(C14,C71)</f>
        <v>3300</v>
      </c>
      <c r="J14" s="33">
        <f>I14/1.5</f>
        <v>2200</v>
      </c>
      <c r="K14" s="8">
        <f>J16+H14+H71</f>
        <v>3300</v>
      </c>
    </row>
    <row r="15" spans="1:15" ht="38.25" thickBot="1" x14ac:dyDescent="0.3">
      <c r="A15" s="34" t="s">
        <v>27</v>
      </c>
      <c r="B15" s="35" t="s">
        <v>28</v>
      </c>
      <c r="C15" s="29">
        <f t="shared" ref="C15:H15" si="2">SUM(C16:C28)</f>
        <v>445</v>
      </c>
      <c r="D15" s="29">
        <f t="shared" si="2"/>
        <v>345</v>
      </c>
      <c r="E15" s="29">
        <f t="shared" si="2"/>
        <v>133</v>
      </c>
      <c r="F15" s="29">
        <f t="shared" si="2"/>
        <v>192</v>
      </c>
      <c r="G15" s="29">
        <f t="shared" si="2"/>
        <v>20</v>
      </c>
      <c r="H15" s="29">
        <f t="shared" si="2"/>
        <v>100</v>
      </c>
      <c r="J15" s="36">
        <f>J14-(D14+D71)</f>
        <v>-5</v>
      </c>
      <c r="L15" s="8" t="s">
        <v>106</v>
      </c>
      <c r="M15" s="8" t="s">
        <v>107</v>
      </c>
      <c r="N15" s="8" t="s">
        <v>108</v>
      </c>
    </row>
    <row r="16" spans="1:15" ht="19.5" thickBot="1" x14ac:dyDescent="0.3">
      <c r="A16" s="37" t="s">
        <v>46</v>
      </c>
      <c r="B16" s="35" t="s">
        <v>47</v>
      </c>
      <c r="C16" s="38">
        <v>30</v>
      </c>
      <c r="D16" s="32">
        <f>IF(C16&lt;=30,C16,C16/1.5)</f>
        <v>30</v>
      </c>
      <c r="E16" s="37">
        <v>14</v>
      </c>
      <c r="F16" s="38">
        <v>14</v>
      </c>
      <c r="G16" s="38">
        <v>2</v>
      </c>
      <c r="H16" s="25">
        <f>C16-D16</f>
        <v>0</v>
      </c>
      <c r="I16" s="8">
        <f>SUM(E16:G16)</f>
        <v>30</v>
      </c>
      <c r="J16" s="8">
        <f>D14+D71</f>
        <v>2205</v>
      </c>
      <c r="K16" s="8">
        <f>D16-I16</f>
        <v>0</v>
      </c>
      <c r="L16" s="8">
        <f>E16/1.5</f>
        <v>9.3333333333333339</v>
      </c>
      <c r="M16" s="8">
        <f t="shared" ref="M16:N16" si="3">F16/1.5</f>
        <v>9.3333333333333339</v>
      </c>
      <c r="N16" s="8">
        <f t="shared" si="3"/>
        <v>1.3333333333333333</v>
      </c>
      <c r="O16" s="8">
        <f>F16+K16</f>
        <v>14</v>
      </c>
    </row>
    <row r="17" spans="1:15" ht="19.5" thickBot="1" x14ac:dyDescent="0.3">
      <c r="A17" s="39" t="s">
        <v>48</v>
      </c>
      <c r="B17" s="31" t="s">
        <v>49</v>
      </c>
      <c r="C17" s="40">
        <v>90</v>
      </c>
      <c r="D17" s="32">
        <v>75</v>
      </c>
      <c r="E17" s="39">
        <v>28</v>
      </c>
      <c r="F17" s="40">
        <v>43</v>
      </c>
      <c r="G17" s="40">
        <v>4</v>
      </c>
      <c r="H17" s="25">
        <f t="shared" ref="H17:H21" si="4">C17-D17</f>
        <v>15</v>
      </c>
      <c r="I17" s="8">
        <f t="shared" ref="I17:I28" si="5">SUM(E17:G17)</f>
        <v>75</v>
      </c>
      <c r="K17" s="8">
        <f t="shared" ref="K17:K23" si="6">D17-I17</f>
        <v>0</v>
      </c>
      <c r="L17" s="8">
        <f t="shared" ref="L17:L23" si="7">E17/1.5</f>
        <v>18.666666666666668</v>
      </c>
      <c r="M17" s="8">
        <f t="shared" ref="M17:M23" si="8">F17/1.5</f>
        <v>28.666666666666668</v>
      </c>
      <c r="N17" s="8">
        <f t="shared" ref="N17:N23" si="9">G17/1.5</f>
        <v>2.6666666666666665</v>
      </c>
      <c r="O17" s="8">
        <f t="shared" ref="O17:O44" si="10">F17+K17</f>
        <v>43</v>
      </c>
    </row>
    <row r="18" spans="1:15" ht="19.5" thickBot="1" x14ac:dyDescent="0.3">
      <c r="A18" s="39" t="s">
        <v>50</v>
      </c>
      <c r="B18" s="41" t="s">
        <v>51</v>
      </c>
      <c r="C18" s="40">
        <v>30</v>
      </c>
      <c r="D18" s="32">
        <f t="shared" ref="D18:D21" si="11">IF(C18&lt;=30,C18,C18/1.5)</f>
        <v>30</v>
      </c>
      <c r="E18" s="39">
        <v>15</v>
      </c>
      <c r="F18" s="40">
        <v>13</v>
      </c>
      <c r="G18" s="40">
        <v>2</v>
      </c>
      <c r="H18" s="25">
        <f t="shared" si="4"/>
        <v>0</v>
      </c>
      <c r="I18" s="8">
        <f t="shared" si="5"/>
        <v>30</v>
      </c>
      <c r="K18" s="8">
        <f t="shared" si="6"/>
        <v>0</v>
      </c>
      <c r="L18" s="8">
        <f t="shared" si="7"/>
        <v>10</v>
      </c>
      <c r="M18" s="8">
        <f t="shared" si="8"/>
        <v>8.6666666666666661</v>
      </c>
      <c r="N18" s="8">
        <f t="shared" si="9"/>
        <v>1.3333333333333333</v>
      </c>
      <c r="O18" s="8">
        <f t="shared" si="10"/>
        <v>13</v>
      </c>
    </row>
    <row r="19" spans="1:15" ht="19.5" thickBot="1" x14ac:dyDescent="0.3">
      <c r="A19" s="39" t="s">
        <v>52</v>
      </c>
      <c r="B19" s="41" t="s">
        <v>53</v>
      </c>
      <c r="C19" s="40">
        <v>30</v>
      </c>
      <c r="D19" s="32">
        <f t="shared" si="11"/>
        <v>30</v>
      </c>
      <c r="E19" s="39">
        <v>14</v>
      </c>
      <c r="F19" s="40">
        <v>14</v>
      </c>
      <c r="G19" s="40">
        <v>2</v>
      </c>
      <c r="H19" s="25">
        <f t="shared" si="4"/>
        <v>0</v>
      </c>
      <c r="I19" s="8">
        <f t="shared" si="5"/>
        <v>30</v>
      </c>
      <c r="K19" s="8">
        <f t="shared" si="6"/>
        <v>0</v>
      </c>
      <c r="L19" s="8">
        <f t="shared" si="7"/>
        <v>9.3333333333333339</v>
      </c>
      <c r="M19" s="8">
        <f t="shared" si="8"/>
        <v>9.3333333333333339</v>
      </c>
      <c r="N19" s="8">
        <f t="shared" si="9"/>
        <v>1.3333333333333333</v>
      </c>
      <c r="O19" s="8">
        <f t="shared" si="10"/>
        <v>14</v>
      </c>
    </row>
    <row r="20" spans="1:15" ht="19.5" thickBot="1" x14ac:dyDescent="0.3">
      <c r="A20" s="39" t="s">
        <v>54</v>
      </c>
      <c r="B20" s="41" t="s">
        <v>55</v>
      </c>
      <c r="C20" s="40">
        <v>30</v>
      </c>
      <c r="D20" s="32">
        <f t="shared" si="11"/>
        <v>30</v>
      </c>
      <c r="E20" s="39">
        <v>15</v>
      </c>
      <c r="F20" s="40">
        <v>13</v>
      </c>
      <c r="G20" s="40">
        <v>2</v>
      </c>
      <c r="H20" s="25">
        <f t="shared" si="4"/>
        <v>0</v>
      </c>
      <c r="I20" s="8">
        <f t="shared" si="5"/>
        <v>30</v>
      </c>
      <c r="K20" s="8">
        <f t="shared" si="6"/>
        <v>0</v>
      </c>
      <c r="L20" s="8">
        <f t="shared" si="7"/>
        <v>10</v>
      </c>
      <c r="M20" s="8">
        <f t="shared" si="8"/>
        <v>8.6666666666666661</v>
      </c>
      <c r="N20" s="8">
        <f t="shared" si="9"/>
        <v>1.3333333333333333</v>
      </c>
      <c r="O20" s="8">
        <f t="shared" si="10"/>
        <v>13</v>
      </c>
    </row>
    <row r="21" spans="1:15" ht="19.5" thickBot="1" x14ac:dyDescent="0.3">
      <c r="A21" s="39" t="s">
        <v>56</v>
      </c>
      <c r="B21" s="41" t="s">
        <v>57</v>
      </c>
      <c r="C21" s="40">
        <v>45</v>
      </c>
      <c r="D21" s="32">
        <f t="shared" si="11"/>
        <v>30</v>
      </c>
      <c r="E21" s="39">
        <v>14</v>
      </c>
      <c r="F21" s="40">
        <v>14</v>
      </c>
      <c r="G21" s="40">
        <v>2</v>
      </c>
      <c r="H21" s="25">
        <f t="shared" si="4"/>
        <v>15</v>
      </c>
      <c r="I21" s="8">
        <f t="shared" si="5"/>
        <v>30</v>
      </c>
      <c r="K21" s="8">
        <f t="shared" si="6"/>
        <v>0</v>
      </c>
      <c r="L21" s="8">
        <f t="shared" si="7"/>
        <v>9.3333333333333339</v>
      </c>
      <c r="M21" s="8">
        <f t="shared" si="8"/>
        <v>9.3333333333333339</v>
      </c>
      <c r="N21" s="8">
        <f t="shared" si="9"/>
        <v>1.3333333333333333</v>
      </c>
      <c r="O21" s="8">
        <f t="shared" si="10"/>
        <v>14</v>
      </c>
    </row>
    <row r="22" spans="1:15" ht="19.5" thickBot="1" x14ac:dyDescent="0.3">
      <c r="A22" s="39" t="s">
        <v>58</v>
      </c>
      <c r="B22" s="31" t="s">
        <v>59</v>
      </c>
      <c r="C22" s="40">
        <v>150</v>
      </c>
      <c r="D22" s="32">
        <v>90</v>
      </c>
      <c r="E22" s="39">
        <v>28</v>
      </c>
      <c r="F22" s="40">
        <v>58</v>
      </c>
      <c r="G22" s="40">
        <v>4</v>
      </c>
      <c r="H22" s="25">
        <f t="shared" ref="H22:H44" si="12">C22-D22</f>
        <v>60</v>
      </c>
      <c r="I22" s="8">
        <f t="shared" si="5"/>
        <v>90</v>
      </c>
      <c r="K22" s="8">
        <f t="shared" si="6"/>
        <v>0</v>
      </c>
      <c r="L22" s="8">
        <f t="shared" si="7"/>
        <v>18.666666666666668</v>
      </c>
      <c r="M22" s="8">
        <f t="shared" si="8"/>
        <v>38.666666666666664</v>
      </c>
      <c r="N22" s="8">
        <f t="shared" si="9"/>
        <v>2.6666666666666665</v>
      </c>
      <c r="O22" s="8">
        <f t="shared" si="10"/>
        <v>58</v>
      </c>
    </row>
    <row r="23" spans="1:15" ht="19.5" thickBot="1" x14ac:dyDescent="0.3">
      <c r="A23" s="39" t="s">
        <v>60</v>
      </c>
      <c r="B23" s="41" t="s">
        <v>61</v>
      </c>
      <c r="C23" s="40">
        <v>40</v>
      </c>
      <c r="D23" s="32">
        <v>30</v>
      </c>
      <c r="E23" s="39">
        <v>5</v>
      </c>
      <c r="F23" s="40">
        <v>23</v>
      </c>
      <c r="G23" s="40">
        <v>2</v>
      </c>
      <c r="H23" s="25">
        <f t="shared" ref="H23:H28" si="13">C23-D23</f>
        <v>10</v>
      </c>
      <c r="I23" s="8">
        <f t="shared" si="5"/>
        <v>30</v>
      </c>
      <c r="K23" s="8">
        <f t="shared" si="6"/>
        <v>0</v>
      </c>
      <c r="L23" s="8">
        <f t="shared" si="7"/>
        <v>3.3333333333333335</v>
      </c>
      <c r="M23" s="8">
        <f t="shared" si="8"/>
        <v>15.333333333333334</v>
      </c>
      <c r="N23" s="8">
        <f t="shared" si="9"/>
        <v>1.3333333333333333</v>
      </c>
      <c r="O23" s="8">
        <f t="shared" si="10"/>
        <v>23</v>
      </c>
    </row>
    <row r="24" spans="1:15" ht="19.5" hidden="1" thickBot="1" x14ac:dyDescent="0.3">
      <c r="A24" s="30"/>
      <c r="B24" s="31"/>
      <c r="C24" s="25"/>
      <c r="D24" s="32">
        <f t="shared" ref="D24:D28" si="14">IF(C24&lt;=30,C24,C24/1.5)</f>
        <v>0</v>
      </c>
      <c r="E24" s="25"/>
      <c r="F24" s="25"/>
      <c r="G24" s="25"/>
      <c r="H24" s="25">
        <f t="shared" si="13"/>
        <v>0</v>
      </c>
      <c r="I24" s="8">
        <f t="shared" si="5"/>
        <v>0</v>
      </c>
      <c r="O24" s="8">
        <f t="shared" si="10"/>
        <v>0</v>
      </c>
    </row>
    <row r="25" spans="1:15" ht="19.5" hidden="1" thickBot="1" x14ac:dyDescent="0.3">
      <c r="A25" s="30"/>
      <c r="B25" s="31"/>
      <c r="C25" s="25"/>
      <c r="D25" s="32">
        <f t="shared" si="14"/>
        <v>0</v>
      </c>
      <c r="E25" s="25"/>
      <c r="F25" s="25"/>
      <c r="G25" s="25"/>
      <c r="H25" s="25">
        <f t="shared" si="13"/>
        <v>0</v>
      </c>
      <c r="I25" s="8">
        <f t="shared" si="5"/>
        <v>0</v>
      </c>
      <c r="O25" s="8">
        <f t="shared" si="10"/>
        <v>0</v>
      </c>
    </row>
    <row r="26" spans="1:15" ht="19.5" hidden="1" thickBot="1" x14ac:dyDescent="0.3">
      <c r="A26" s="30"/>
      <c r="B26" s="31"/>
      <c r="C26" s="25"/>
      <c r="D26" s="32">
        <f t="shared" si="14"/>
        <v>0</v>
      </c>
      <c r="E26" s="25"/>
      <c r="F26" s="25"/>
      <c r="G26" s="25"/>
      <c r="H26" s="25">
        <f t="shared" si="13"/>
        <v>0</v>
      </c>
      <c r="I26" s="8">
        <f t="shared" si="5"/>
        <v>0</v>
      </c>
      <c r="O26" s="8">
        <f t="shared" si="10"/>
        <v>0</v>
      </c>
    </row>
    <row r="27" spans="1:15" ht="19.5" hidden="1" thickBot="1" x14ac:dyDescent="0.3">
      <c r="A27" s="30"/>
      <c r="B27" s="31"/>
      <c r="C27" s="25"/>
      <c r="D27" s="32">
        <f t="shared" si="14"/>
        <v>0</v>
      </c>
      <c r="E27" s="25"/>
      <c r="F27" s="25"/>
      <c r="G27" s="25"/>
      <c r="H27" s="25">
        <f t="shared" si="13"/>
        <v>0</v>
      </c>
      <c r="I27" s="8">
        <f t="shared" si="5"/>
        <v>0</v>
      </c>
      <c r="O27" s="8">
        <f t="shared" si="10"/>
        <v>0</v>
      </c>
    </row>
    <row r="28" spans="1:15" ht="19.5" hidden="1" thickBot="1" x14ac:dyDescent="0.3">
      <c r="A28" s="30"/>
      <c r="B28" s="31"/>
      <c r="C28" s="25"/>
      <c r="D28" s="32">
        <f t="shared" si="14"/>
        <v>0</v>
      </c>
      <c r="E28" s="25"/>
      <c r="F28" s="25"/>
      <c r="G28" s="25"/>
      <c r="H28" s="25">
        <f t="shared" si="13"/>
        <v>0</v>
      </c>
      <c r="I28" s="8">
        <f t="shared" si="5"/>
        <v>0</v>
      </c>
      <c r="O28" s="8">
        <f t="shared" si="10"/>
        <v>0</v>
      </c>
    </row>
    <row r="29" spans="1:15" ht="57" thickBot="1" x14ac:dyDescent="0.3">
      <c r="A29" s="34" t="s">
        <v>29</v>
      </c>
      <c r="B29" s="35" t="s">
        <v>30</v>
      </c>
      <c r="C29" s="29">
        <f t="shared" ref="C29:H29" si="15">SUM(C30:C50)</f>
        <v>2075</v>
      </c>
      <c r="D29" s="29">
        <f t="shared" si="15"/>
        <v>1395</v>
      </c>
      <c r="E29" s="29">
        <f t="shared" si="15"/>
        <v>361</v>
      </c>
      <c r="F29" s="29">
        <f t="shared" si="15"/>
        <v>963</v>
      </c>
      <c r="G29" s="29">
        <f t="shared" si="15"/>
        <v>71</v>
      </c>
      <c r="H29" s="29">
        <f t="shared" si="15"/>
        <v>680</v>
      </c>
    </row>
    <row r="30" spans="1:15" ht="38.25" thickBot="1" x14ac:dyDescent="0.3">
      <c r="A30" s="37" t="s">
        <v>62</v>
      </c>
      <c r="B30" s="42" t="s">
        <v>63</v>
      </c>
      <c r="C30" s="38">
        <v>120</v>
      </c>
      <c r="D30" s="32">
        <v>75</v>
      </c>
      <c r="E30" s="37">
        <v>28</v>
      </c>
      <c r="F30" s="38">
        <v>44</v>
      </c>
      <c r="G30" s="38">
        <v>3</v>
      </c>
      <c r="H30" s="25">
        <f t="shared" si="12"/>
        <v>45</v>
      </c>
      <c r="I30" s="8">
        <f t="shared" ref="I30:I50" si="16">SUM(E30:G30)</f>
        <v>75</v>
      </c>
      <c r="K30" s="8">
        <f t="shared" ref="K30" si="17">D30-I30</f>
        <v>0</v>
      </c>
      <c r="L30" s="8">
        <f t="shared" ref="L30" si="18">E30/1.5</f>
        <v>18.666666666666668</v>
      </c>
      <c r="M30" s="8">
        <f t="shared" ref="M30" si="19">F30/1.5</f>
        <v>29.333333333333332</v>
      </c>
      <c r="N30" s="8">
        <f t="shared" ref="N30" si="20">G30/1.5</f>
        <v>2</v>
      </c>
      <c r="O30" s="8">
        <f t="shared" si="10"/>
        <v>44</v>
      </c>
    </row>
    <row r="31" spans="1:15" ht="19.5" thickBot="1" x14ac:dyDescent="0.3">
      <c r="A31" s="39" t="s">
        <v>64</v>
      </c>
      <c r="B31" s="31" t="s">
        <v>65</v>
      </c>
      <c r="C31" s="40">
        <v>90</v>
      </c>
      <c r="D31" s="32">
        <f t="shared" ref="D31:D38" si="21">IF(C31&lt;=30,C31,C31/1.5)</f>
        <v>60</v>
      </c>
      <c r="E31" s="39">
        <v>15</v>
      </c>
      <c r="F31" s="40">
        <v>41</v>
      </c>
      <c r="G31" s="40">
        <v>4</v>
      </c>
      <c r="H31" s="25">
        <f t="shared" si="12"/>
        <v>30</v>
      </c>
      <c r="I31" s="8">
        <f t="shared" si="16"/>
        <v>60</v>
      </c>
      <c r="K31" s="8">
        <f t="shared" ref="K31:K44" si="22">D31-I31</f>
        <v>0</v>
      </c>
      <c r="L31" s="8">
        <f t="shared" ref="L31:L44" si="23">E31/1.5</f>
        <v>10</v>
      </c>
      <c r="M31" s="8">
        <f t="shared" ref="M31:M44" si="24">F31/1.5</f>
        <v>27.333333333333332</v>
      </c>
      <c r="N31" s="8">
        <f t="shared" ref="N31:N44" si="25">G31/1.5</f>
        <v>2.6666666666666665</v>
      </c>
      <c r="O31" s="8">
        <f t="shared" si="10"/>
        <v>41</v>
      </c>
    </row>
    <row r="32" spans="1:15" ht="19.5" thickBot="1" x14ac:dyDescent="0.3">
      <c r="A32" s="39" t="s">
        <v>66</v>
      </c>
      <c r="B32" s="41" t="s">
        <v>67</v>
      </c>
      <c r="C32" s="40">
        <v>240</v>
      </c>
      <c r="D32" s="32">
        <v>150</v>
      </c>
      <c r="E32" s="39">
        <v>28</v>
      </c>
      <c r="F32" s="40">
        <v>116</v>
      </c>
      <c r="G32" s="40">
        <v>6</v>
      </c>
      <c r="H32" s="25">
        <f t="shared" ref="H32:H43" si="26">C32-D32</f>
        <v>90</v>
      </c>
      <c r="I32" s="8">
        <f t="shared" ref="I32:I43" si="27">SUM(E32:G32)</f>
        <v>150</v>
      </c>
      <c r="K32" s="8">
        <f t="shared" si="22"/>
        <v>0</v>
      </c>
      <c r="L32" s="8">
        <f t="shared" si="23"/>
        <v>18.666666666666668</v>
      </c>
      <c r="M32" s="8">
        <f t="shared" si="24"/>
        <v>77.333333333333329</v>
      </c>
      <c r="N32" s="8">
        <f t="shared" si="25"/>
        <v>4</v>
      </c>
      <c r="O32" s="8">
        <f t="shared" si="10"/>
        <v>116</v>
      </c>
    </row>
    <row r="33" spans="1:15" ht="19.5" thickBot="1" x14ac:dyDescent="0.3">
      <c r="A33" s="39" t="s">
        <v>68</v>
      </c>
      <c r="B33" s="43" t="s">
        <v>69</v>
      </c>
      <c r="C33" s="44">
        <v>60</v>
      </c>
      <c r="D33" s="32">
        <v>45</v>
      </c>
      <c r="E33" s="39">
        <v>15</v>
      </c>
      <c r="F33" s="40">
        <v>28</v>
      </c>
      <c r="G33" s="40">
        <v>2</v>
      </c>
      <c r="H33" s="25">
        <f t="shared" si="26"/>
        <v>15</v>
      </c>
      <c r="I33" s="8">
        <f t="shared" si="27"/>
        <v>45</v>
      </c>
      <c r="K33" s="8">
        <f t="shared" si="22"/>
        <v>0</v>
      </c>
      <c r="L33" s="8">
        <f t="shared" si="23"/>
        <v>10</v>
      </c>
      <c r="M33" s="8">
        <f t="shared" si="24"/>
        <v>18.666666666666668</v>
      </c>
      <c r="N33" s="8">
        <f t="shared" si="25"/>
        <v>1.3333333333333333</v>
      </c>
      <c r="O33" s="8">
        <f t="shared" si="10"/>
        <v>28</v>
      </c>
    </row>
    <row r="34" spans="1:15" ht="19.5" thickBot="1" x14ac:dyDescent="0.3">
      <c r="A34" s="39" t="s">
        <v>70</v>
      </c>
      <c r="B34" s="31" t="s">
        <v>71</v>
      </c>
      <c r="C34" s="40">
        <v>90</v>
      </c>
      <c r="D34" s="32">
        <v>75</v>
      </c>
      <c r="E34" s="39">
        <v>29</v>
      </c>
      <c r="F34" s="40">
        <v>43</v>
      </c>
      <c r="G34" s="40">
        <v>3</v>
      </c>
      <c r="H34" s="25">
        <f t="shared" si="26"/>
        <v>15</v>
      </c>
      <c r="I34" s="8">
        <f t="shared" si="27"/>
        <v>75</v>
      </c>
      <c r="K34" s="8">
        <f t="shared" si="22"/>
        <v>0</v>
      </c>
      <c r="L34" s="8">
        <f t="shared" si="23"/>
        <v>19.333333333333332</v>
      </c>
      <c r="M34" s="8">
        <f t="shared" si="24"/>
        <v>28.666666666666668</v>
      </c>
      <c r="N34" s="8">
        <f t="shared" si="25"/>
        <v>2</v>
      </c>
      <c r="O34" s="8">
        <f t="shared" si="10"/>
        <v>43</v>
      </c>
    </row>
    <row r="35" spans="1:15" ht="19.5" thickBot="1" x14ac:dyDescent="0.3">
      <c r="A35" s="39" t="s">
        <v>72</v>
      </c>
      <c r="B35" s="41" t="s">
        <v>73</v>
      </c>
      <c r="C35" s="40">
        <v>270</v>
      </c>
      <c r="D35" s="32">
        <f t="shared" si="21"/>
        <v>180</v>
      </c>
      <c r="E35" s="39">
        <v>28</v>
      </c>
      <c r="F35" s="40">
        <v>142</v>
      </c>
      <c r="G35" s="40">
        <v>10</v>
      </c>
      <c r="H35" s="25">
        <f t="shared" si="26"/>
        <v>90</v>
      </c>
      <c r="I35" s="8">
        <f t="shared" si="27"/>
        <v>180</v>
      </c>
      <c r="K35" s="8">
        <f t="shared" si="22"/>
        <v>0</v>
      </c>
      <c r="L35" s="8">
        <f t="shared" si="23"/>
        <v>18.666666666666668</v>
      </c>
      <c r="M35" s="8">
        <f t="shared" si="24"/>
        <v>94.666666666666671</v>
      </c>
      <c r="N35" s="8">
        <f t="shared" si="25"/>
        <v>6.666666666666667</v>
      </c>
      <c r="O35" s="8">
        <f t="shared" si="10"/>
        <v>142</v>
      </c>
    </row>
    <row r="36" spans="1:15" ht="19.5" thickBot="1" x14ac:dyDescent="0.3">
      <c r="A36" s="37" t="s">
        <v>74</v>
      </c>
      <c r="B36" s="42" t="s">
        <v>75</v>
      </c>
      <c r="C36" s="38">
        <v>60</v>
      </c>
      <c r="D36" s="32">
        <v>45</v>
      </c>
      <c r="E36" s="39">
        <v>14</v>
      </c>
      <c r="F36" s="40">
        <v>28</v>
      </c>
      <c r="G36" s="40">
        <v>3</v>
      </c>
      <c r="H36" s="25">
        <f t="shared" si="26"/>
        <v>15</v>
      </c>
      <c r="I36" s="8">
        <f t="shared" si="27"/>
        <v>45</v>
      </c>
      <c r="K36" s="8">
        <f t="shared" si="22"/>
        <v>0</v>
      </c>
      <c r="L36" s="8">
        <f t="shared" si="23"/>
        <v>9.3333333333333339</v>
      </c>
      <c r="M36" s="8">
        <f t="shared" si="24"/>
        <v>18.666666666666668</v>
      </c>
      <c r="N36" s="8">
        <f t="shared" si="25"/>
        <v>2</v>
      </c>
      <c r="O36" s="8">
        <f t="shared" si="10"/>
        <v>28</v>
      </c>
    </row>
    <row r="37" spans="1:15" ht="19.5" thickBot="1" x14ac:dyDescent="0.3">
      <c r="A37" s="39" t="s">
        <v>76</v>
      </c>
      <c r="B37" s="41" t="s">
        <v>77</v>
      </c>
      <c r="C37" s="40">
        <v>90</v>
      </c>
      <c r="D37" s="32">
        <f t="shared" si="21"/>
        <v>60</v>
      </c>
      <c r="E37" s="39">
        <v>29</v>
      </c>
      <c r="F37" s="40">
        <v>29</v>
      </c>
      <c r="G37" s="40">
        <v>2</v>
      </c>
      <c r="H37" s="25">
        <f t="shared" si="26"/>
        <v>30</v>
      </c>
      <c r="I37" s="8">
        <f t="shared" si="27"/>
        <v>60</v>
      </c>
      <c r="K37" s="8">
        <f t="shared" si="22"/>
        <v>0</v>
      </c>
      <c r="L37" s="8">
        <f t="shared" si="23"/>
        <v>19.333333333333332</v>
      </c>
      <c r="M37" s="8">
        <f t="shared" si="24"/>
        <v>19.333333333333332</v>
      </c>
      <c r="N37" s="8">
        <f t="shared" si="25"/>
        <v>1.3333333333333333</v>
      </c>
      <c r="O37" s="8">
        <f t="shared" si="10"/>
        <v>29</v>
      </c>
    </row>
    <row r="38" spans="1:15" ht="19.5" thickBot="1" x14ac:dyDescent="0.3">
      <c r="A38" s="39" t="s">
        <v>78</v>
      </c>
      <c r="B38" s="43" t="s">
        <v>79</v>
      </c>
      <c r="C38" s="40">
        <v>30</v>
      </c>
      <c r="D38" s="32">
        <f t="shared" si="21"/>
        <v>30</v>
      </c>
      <c r="E38" s="39">
        <v>20</v>
      </c>
      <c r="F38" s="40">
        <v>8</v>
      </c>
      <c r="G38" s="40">
        <v>2</v>
      </c>
      <c r="H38" s="25">
        <f t="shared" si="26"/>
        <v>0</v>
      </c>
      <c r="I38" s="8">
        <f t="shared" si="27"/>
        <v>30</v>
      </c>
      <c r="K38" s="8">
        <f t="shared" si="22"/>
        <v>0</v>
      </c>
      <c r="L38" s="8">
        <f t="shared" si="23"/>
        <v>13.333333333333334</v>
      </c>
      <c r="M38" s="8">
        <f t="shared" si="24"/>
        <v>5.333333333333333</v>
      </c>
      <c r="N38" s="8">
        <f t="shared" si="25"/>
        <v>1.3333333333333333</v>
      </c>
      <c r="O38" s="8">
        <f t="shared" si="10"/>
        <v>8</v>
      </c>
    </row>
    <row r="39" spans="1:15" ht="19.5" thickBot="1" x14ac:dyDescent="0.3">
      <c r="A39" s="39" t="s">
        <v>80</v>
      </c>
      <c r="B39" s="43" t="s">
        <v>81</v>
      </c>
      <c r="C39" s="40">
        <v>60</v>
      </c>
      <c r="D39" s="32">
        <v>45</v>
      </c>
      <c r="E39" s="39">
        <v>28</v>
      </c>
      <c r="F39" s="40">
        <v>15</v>
      </c>
      <c r="G39" s="40">
        <v>2</v>
      </c>
      <c r="H39" s="25">
        <f t="shared" si="26"/>
        <v>15</v>
      </c>
      <c r="I39" s="8">
        <f t="shared" si="27"/>
        <v>45</v>
      </c>
      <c r="K39" s="8">
        <f t="shared" si="22"/>
        <v>0</v>
      </c>
      <c r="L39" s="8">
        <f t="shared" si="23"/>
        <v>18.666666666666668</v>
      </c>
      <c r="M39" s="8">
        <f t="shared" si="24"/>
        <v>10</v>
      </c>
      <c r="N39" s="8">
        <f t="shared" si="25"/>
        <v>1.3333333333333333</v>
      </c>
      <c r="O39" s="8">
        <f t="shared" si="10"/>
        <v>15</v>
      </c>
    </row>
    <row r="40" spans="1:15" ht="19.5" thickBot="1" x14ac:dyDescent="0.3">
      <c r="A40" s="39" t="s">
        <v>82</v>
      </c>
      <c r="B40" s="41" t="s">
        <v>83</v>
      </c>
      <c r="C40" s="40">
        <v>150</v>
      </c>
      <c r="D40" s="32">
        <v>90</v>
      </c>
      <c r="E40" s="39">
        <v>28</v>
      </c>
      <c r="F40" s="40">
        <v>56</v>
      </c>
      <c r="G40" s="40">
        <v>6</v>
      </c>
      <c r="H40" s="25">
        <f t="shared" si="26"/>
        <v>60</v>
      </c>
      <c r="I40" s="8">
        <f t="shared" si="27"/>
        <v>90</v>
      </c>
      <c r="K40" s="8">
        <f t="shared" si="22"/>
        <v>0</v>
      </c>
      <c r="L40" s="8">
        <f t="shared" si="23"/>
        <v>18.666666666666668</v>
      </c>
      <c r="M40" s="8">
        <f t="shared" si="24"/>
        <v>37.333333333333336</v>
      </c>
      <c r="N40" s="8">
        <f t="shared" si="25"/>
        <v>4</v>
      </c>
      <c r="O40" s="8">
        <f t="shared" si="10"/>
        <v>56</v>
      </c>
    </row>
    <row r="41" spans="1:15" ht="19.5" thickBot="1" x14ac:dyDescent="0.3">
      <c r="A41" s="39" t="s">
        <v>84</v>
      </c>
      <c r="B41" s="31" t="s">
        <v>85</v>
      </c>
      <c r="C41" s="40">
        <v>150</v>
      </c>
      <c r="D41" s="32">
        <v>90</v>
      </c>
      <c r="E41" s="39">
        <v>43</v>
      </c>
      <c r="F41" s="40">
        <v>42</v>
      </c>
      <c r="G41" s="40">
        <v>5</v>
      </c>
      <c r="H41" s="25">
        <f t="shared" si="26"/>
        <v>60</v>
      </c>
      <c r="I41" s="8">
        <f t="shared" si="27"/>
        <v>90</v>
      </c>
      <c r="K41" s="8">
        <f t="shared" si="22"/>
        <v>0</v>
      </c>
      <c r="L41" s="8">
        <f t="shared" si="23"/>
        <v>28.666666666666668</v>
      </c>
      <c r="M41" s="8">
        <f t="shared" si="24"/>
        <v>28</v>
      </c>
      <c r="N41" s="8">
        <f t="shared" si="25"/>
        <v>3.3333333333333335</v>
      </c>
      <c r="O41" s="8">
        <f t="shared" si="10"/>
        <v>42</v>
      </c>
    </row>
    <row r="42" spans="1:15" ht="19.5" thickBot="1" x14ac:dyDescent="0.3">
      <c r="A42" s="39" t="s">
        <v>86</v>
      </c>
      <c r="B42" s="31" t="s">
        <v>87</v>
      </c>
      <c r="C42" s="40">
        <v>105</v>
      </c>
      <c r="D42" s="32">
        <v>75</v>
      </c>
      <c r="E42" s="39">
        <v>28</v>
      </c>
      <c r="F42" s="40">
        <v>44</v>
      </c>
      <c r="G42" s="40">
        <v>3</v>
      </c>
      <c r="H42" s="25">
        <f t="shared" si="26"/>
        <v>30</v>
      </c>
      <c r="I42" s="8">
        <f t="shared" si="27"/>
        <v>75</v>
      </c>
      <c r="K42" s="8">
        <f t="shared" si="22"/>
        <v>0</v>
      </c>
      <c r="L42" s="8">
        <f t="shared" si="23"/>
        <v>18.666666666666668</v>
      </c>
      <c r="M42" s="8">
        <f t="shared" si="24"/>
        <v>29.333333333333332</v>
      </c>
      <c r="N42" s="8">
        <f t="shared" si="25"/>
        <v>2</v>
      </c>
      <c r="O42" s="8">
        <f t="shared" si="10"/>
        <v>44</v>
      </c>
    </row>
    <row r="43" spans="1:15" ht="19.5" thickBot="1" x14ac:dyDescent="0.3">
      <c r="A43" s="39" t="s">
        <v>88</v>
      </c>
      <c r="B43" s="43" t="s">
        <v>89</v>
      </c>
      <c r="C43" s="40">
        <v>120</v>
      </c>
      <c r="D43" s="32">
        <v>75</v>
      </c>
      <c r="E43" s="39">
        <v>28</v>
      </c>
      <c r="F43" s="40">
        <v>42</v>
      </c>
      <c r="G43" s="40">
        <v>5</v>
      </c>
      <c r="H43" s="25">
        <f t="shared" si="26"/>
        <v>45</v>
      </c>
      <c r="I43" s="8">
        <f t="shared" si="27"/>
        <v>75</v>
      </c>
      <c r="K43" s="8">
        <f t="shared" si="22"/>
        <v>0</v>
      </c>
      <c r="L43" s="8">
        <f t="shared" si="23"/>
        <v>18.666666666666668</v>
      </c>
      <c r="M43" s="8">
        <f t="shared" si="24"/>
        <v>28</v>
      </c>
      <c r="N43" s="8">
        <f t="shared" si="25"/>
        <v>3.3333333333333335</v>
      </c>
      <c r="O43" s="8">
        <f t="shared" si="10"/>
        <v>42</v>
      </c>
    </row>
    <row r="44" spans="1:15" ht="19.5" thickBot="1" x14ac:dyDescent="0.3">
      <c r="A44" s="39" t="s">
        <v>90</v>
      </c>
      <c r="B44" s="41" t="s">
        <v>91</v>
      </c>
      <c r="C44" s="40">
        <v>440</v>
      </c>
      <c r="D44" s="32">
        <v>300</v>
      </c>
      <c r="E44" s="39">
        <v>0</v>
      </c>
      <c r="F44" s="40">
        <v>285</v>
      </c>
      <c r="G44" s="40">
        <v>15</v>
      </c>
      <c r="H44" s="25">
        <f t="shared" si="12"/>
        <v>140</v>
      </c>
      <c r="I44" s="8">
        <f t="shared" si="16"/>
        <v>300</v>
      </c>
      <c r="K44" s="8">
        <f t="shared" si="22"/>
        <v>0</v>
      </c>
      <c r="L44" s="8">
        <f t="shared" si="23"/>
        <v>0</v>
      </c>
      <c r="M44" s="8">
        <f t="shared" si="24"/>
        <v>190</v>
      </c>
      <c r="N44" s="8">
        <f t="shared" si="25"/>
        <v>10</v>
      </c>
      <c r="O44" s="8">
        <f t="shared" si="10"/>
        <v>285</v>
      </c>
    </row>
    <row r="45" spans="1:15" ht="19.5" hidden="1" thickBot="1" x14ac:dyDescent="0.3">
      <c r="A45" s="30"/>
      <c r="B45" s="31"/>
      <c r="C45" s="25"/>
      <c r="D45" s="32">
        <f t="shared" ref="D45:D50" si="28">IF(C45&lt;=30,C45,C45/1.5)</f>
        <v>0</v>
      </c>
      <c r="E45" s="25"/>
      <c r="F45" s="25"/>
      <c r="G45" s="25"/>
      <c r="H45" s="25">
        <f t="shared" ref="H45:H50" si="29">C45-D45</f>
        <v>0</v>
      </c>
      <c r="I45" s="8">
        <f t="shared" si="16"/>
        <v>0</v>
      </c>
    </row>
    <row r="46" spans="1:15" ht="19.5" hidden="1" thickBot="1" x14ac:dyDescent="0.3">
      <c r="A46" s="30"/>
      <c r="B46" s="31"/>
      <c r="C46" s="25"/>
      <c r="D46" s="32">
        <f t="shared" si="28"/>
        <v>0</v>
      </c>
      <c r="E46" s="25"/>
      <c r="F46" s="25"/>
      <c r="G46" s="25"/>
      <c r="H46" s="25">
        <f t="shared" si="29"/>
        <v>0</v>
      </c>
      <c r="I46" s="8">
        <f t="shared" si="16"/>
        <v>0</v>
      </c>
    </row>
    <row r="47" spans="1:15" ht="19.5" hidden="1" thickBot="1" x14ac:dyDescent="0.3">
      <c r="A47" s="30"/>
      <c r="B47" s="31"/>
      <c r="C47" s="25"/>
      <c r="D47" s="32">
        <f t="shared" si="28"/>
        <v>0</v>
      </c>
      <c r="E47" s="25"/>
      <c r="F47" s="25"/>
      <c r="G47" s="25"/>
      <c r="H47" s="25">
        <f t="shared" si="29"/>
        <v>0</v>
      </c>
      <c r="I47" s="8">
        <f t="shared" si="16"/>
        <v>0</v>
      </c>
    </row>
    <row r="48" spans="1:15" ht="19.5" hidden="1" thickBot="1" x14ac:dyDescent="0.3">
      <c r="A48" s="30"/>
      <c r="B48" s="31"/>
      <c r="C48" s="25"/>
      <c r="D48" s="32">
        <f t="shared" si="28"/>
        <v>0</v>
      </c>
      <c r="E48" s="25"/>
      <c r="F48" s="25"/>
      <c r="G48" s="25"/>
      <c r="H48" s="25">
        <f t="shared" si="29"/>
        <v>0</v>
      </c>
      <c r="I48" s="8">
        <f t="shared" si="16"/>
        <v>0</v>
      </c>
    </row>
    <row r="49" spans="1:15" ht="19.5" hidden="1" thickBot="1" x14ac:dyDescent="0.3">
      <c r="A49" s="30"/>
      <c r="B49" s="31"/>
      <c r="C49" s="25"/>
      <c r="D49" s="32">
        <f t="shared" si="28"/>
        <v>0</v>
      </c>
      <c r="E49" s="25"/>
      <c r="F49" s="25"/>
      <c r="G49" s="25"/>
      <c r="H49" s="25">
        <f t="shared" si="29"/>
        <v>0</v>
      </c>
      <c r="I49" s="8">
        <f t="shared" si="16"/>
        <v>0</v>
      </c>
    </row>
    <row r="50" spans="1:15" ht="19.5" hidden="1" thickBot="1" x14ac:dyDescent="0.3">
      <c r="A50" s="30"/>
      <c r="B50" s="31"/>
      <c r="C50" s="25"/>
      <c r="D50" s="32">
        <f t="shared" si="28"/>
        <v>0</v>
      </c>
      <c r="E50" s="25"/>
      <c r="F50" s="25"/>
      <c r="G50" s="25"/>
      <c r="H50" s="25">
        <f t="shared" si="29"/>
        <v>0</v>
      </c>
      <c r="I50" s="8">
        <f t="shared" si="16"/>
        <v>0</v>
      </c>
    </row>
    <row r="51" spans="1:15" ht="19.5" thickBot="1" x14ac:dyDescent="0.3">
      <c r="A51" s="45"/>
      <c r="B51" s="46" t="s">
        <v>31</v>
      </c>
      <c r="C51" s="29">
        <f t="shared" ref="C51:H51" si="30">C7+C14</f>
        <v>2970</v>
      </c>
      <c r="D51" s="29">
        <f t="shared" si="30"/>
        <v>1740</v>
      </c>
      <c r="E51" s="29">
        <f t="shared" si="30"/>
        <v>714</v>
      </c>
      <c r="F51" s="29">
        <f t="shared" si="30"/>
        <v>1355</v>
      </c>
      <c r="G51" s="29">
        <f t="shared" si="30"/>
        <v>121</v>
      </c>
      <c r="H51" s="29">
        <f t="shared" si="30"/>
        <v>780</v>
      </c>
    </row>
    <row r="52" spans="1:15" ht="18.75" x14ac:dyDescent="0.25">
      <c r="A52" s="47"/>
    </row>
    <row r="53" spans="1:15" ht="15.75" thickBot="1" x14ac:dyDescent="0.3">
      <c r="A53" s="49" t="s">
        <v>33</v>
      </c>
      <c r="B53" s="49"/>
      <c r="C53" s="49"/>
      <c r="D53" s="49"/>
      <c r="E53" s="49"/>
      <c r="F53" s="49"/>
      <c r="G53" s="49"/>
      <c r="H53" s="49"/>
    </row>
    <row r="54" spans="1:15" ht="18.75" x14ac:dyDescent="0.25">
      <c r="A54" s="50" t="s">
        <v>34</v>
      </c>
      <c r="B54" s="51"/>
      <c r="C54" s="52" t="s">
        <v>2</v>
      </c>
      <c r="D54" s="53"/>
      <c r="E54" s="53"/>
      <c r="F54" s="53"/>
      <c r="G54" s="53"/>
      <c r="H54" s="54"/>
    </row>
    <row r="55" spans="1:15" ht="19.5" thickBot="1" x14ac:dyDescent="0.3">
      <c r="A55" s="55" t="s">
        <v>35</v>
      </c>
      <c r="B55" s="56" t="s">
        <v>37</v>
      </c>
      <c r="C55" s="57"/>
      <c r="D55" s="58"/>
      <c r="E55" s="58"/>
      <c r="F55" s="58"/>
      <c r="G55" s="58"/>
      <c r="H55" s="59"/>
    </row>
    <row r="56" spans="1:15" ht="19.5" thickBot="1" x14ac:dyDescent="0.3">
      <c r="A56" s="55" t="s">
        <v>36</v>
      </c>
      <c r="B56" s="56" t="s">
        <v>38</v>
      </c>
      <c r="C56" s="19" t="s">
        <v>39</v>
      </c>
      <c r="D56" s="16" t="s">
        <v>5</v>
      </c>
      <c r="E56" s="17"/>
      <c r="F56" s="17"/>
      <c r="G56" s="18"/>
      <c r="H56" s="19" t="s">
        <v>40</v>
      </c>
    </row>
    <row r="57" spans="1:15" ht="18.75" x14ac:dyDescent="0.25">
      <c r="A57" s="60"/>
      <c r="B57" s="56"/>
      <c r="C57" s="21"/>
      <c r="D57" s="20" t="s">
        <v>3</v>
      </c>
      <c r="E57" s="19" t="s">
        <v>41</v>
      </c>
      <c r="F57" s="15" t="s">
        <v>42</v>
      </c>
      <c r="G57" s="19" t="s">
        <v>10</v>
      </c>
      <c r="H57" s="21"/>
    </row>
    <row r="58" spans="1:15" ht="19.5" thickBot="1" x14ac:dyDescent="0.3">
      <c r="A58" s="61"/>
      <c r="B58" s="23"/>
      <c r="C58" s="26"/>
      <c r="D58" s="24"/>
      <c r="E58" s="26"/>
      <c r="F58" s="25" t="s">
        <v>43</v>
      </c>
      <c r="G58" s="26"/>
      <c r="H58" s="26"/>
    </row>
    <row r="59" spans="1:15" ht="19.5" thickBot="1" x14ac:dyDescent="0.3">
      <c r="A59" s="37" t="s">
        <v>92</v>
      </c>
      <c r="B59" s="43" t="s">
        <v>93</v>
      </c>
      <c r="C59" s="38">
        <v>150</v>
      </c>
      <c r="D59" s="32">
        <v>90</v>
      </c>
      <c r="E59" s="37">
        <v>15</v>
      </c>
      <c r="F59" s="38">
        <v>70</v>
      </c>
      <c r="G59" s="38">
        <v>5</v>
      </c>
      <c r="H59" s="25">
        <f t="shared" ref="H59:H68" si="31">C59-D59</f>
        <v>60</v>
      </c>
      <c r="I59" s="8">
        <f t="shared" ref="I59:I70" si="32">SUM(E59:G59)</f>
        <v>90</v>
      </c>
      <c r="K59" s="8">
        <f t="shared" ref="K59" si="33">D59-I59</f>
        <v>0</v>
      </c>
      <c r="L59" s="8">
        <f t="shared" ref="L59" si="34">E59/1.5</f>
        <v>10</v>
      </c>
      <c r="M59" s="8">
        <f t="shared" ref="M59" si="35">F59/1.5</f>
        <v>46.666666666666664</v>
      </c>
      <c r="N59" s="8">
        <f t="shared" ref="N59" si="36">G59/1.5</f>
        <v>3.3333333333333335</v>
      </c>
      <c r="O59" s="8">
        <f>F59+K59</f>
        <v>70</v>
      </c>
    </row>
    <row r="60" spans="1:15" ht="51.75" customHeight="1" thickBot="1" x14ac:dyDescent="0.3">
      <c r="A60" s="39" t="s">
        <v>94</v>
      </c>
      <c r="B60" s="41" t="s">
        <v>95</v>
      </c>
      <c r="C60" s="40">
        <v>90</v>
      </c>
      <c r="D60" s="32">
        <f t="shared" ref="D60:D64" si="37">IF(C60&lt;=30,C60,C60/1.5)</f>
        <v>60</v>
      </c>
      <c r="E60" s="39">
        <v>15</v>
      </c>
      <c r="F60" s="40">
        <v>42</v>
      </c>
      <c r="G60" s="40">
        <v>3</v>
      </c>
      <c r="H60" s="25">
        <f t="shared" si="31"/>
        <v>30</v>
      </c>
      <c r="I60" s="8">
        <f t="shared" si="32"/>
        <v>60</v>
      </c>
      <c r="K60" s="8">
        <f t="shared" ref="K60:K65" si="38">D60-I60</f>
        <v>0</v>
      </c>
      <c r="L60" s="8">
        <f t="shared" ref="L60:L65" si="39">E60/1.5</f>
        <v>10</v>
      </c>
      <c r="M60" s="8">
        <f t="shared" ref="M60:M65" si="40">F60/1.5</f>
        <v>28</v>
      </c>
      <c r="N60" s="8">
        <f t="shared" ref="N60:N65" si="41">G60/1.5</f>
        <v>2</v>
      </c>
      <c r="O60" s="8">
        <f t="shared" ref="O60:O65" si="42">F60+K60</f>
        <v>42</v>
      </c>
    </row>
    <row r="61" spans="1:15" ht="19.5" thickBot="1" x14ac:dyDescent="0.3">
      <c r="A61" s="39" t="s">
        <v>96</v>
      </c>
      <c r="B61" s="41" t="s">
        <v>97</v>
      </c>
      <c r="C61" s="40">
        <v>90</v>
      </c>
      <c r="D61" s="32">
        <f t="shared" si="37"/>
        <v>60</v>
      </c>
      <c r="E61" s="39">
        <v>15</v>
      </c>
      <c r="F61" s="40">
        <v>42</v>
      </c>
      <c r="G61" s="40">
        <v>3</v>
      </c>
      <c r="H61" s="25">
        <f t="shared" si="31"/>
        <v>30</v>
      </c>
      <c r="I61" s="8">
        <f t="shared" si="32"/>
        <v>60</v>
      </c>
      <c r="K61" s="8">
        <f t="shared" si="38"/>
        <v>0</v>
      </c>
      <c r="L61" s="8">
        <f t="shared" si="39"/>
        <v>10</v>
      </c>
      <c r="M61" s="8">
        <f t="shared" si="40"/>
        <v>28</v>
      </c>
      <c r="N61" s="8">
        <f t="shared" si="41"/>
        <v>2</v>
      </c>
      <c r="O61" s="8">
        <f t="shared" si="42"/>
        <v>42</v>
      </c>
    </row>
    <row r="62" spans="1:15" ht="19.5" thickBot="1" x14ac:dyDescent="0.3">
      <c r="A62" s="39" t="s">
        <v>98</v>
      </c>
      <c r="B62" s="41" t="s">
        <v>99</v>
      </c>
      <c r="C62" s="40">
        <v>120</v>
      </c>
      <c r="D62" s="32">
        <v>75</v>
      </c>
      <c r="E62" s="39">
        <v>28</v>
      </c>
      <c r="F62" s="40">
        <v>43</v>
      </c>
      <c r="G62" s="40">
        <v>4</v>
      </c>
      <c r="H62" s="25">
        <f t="shared" si="31"/>
        <v>45</v>
      </c>
      <c r="I62" s="8">
        <f t="shared" si="32"/>
        <v>75</v>
      </c>
      <c r="K62" s="8">
        <f t="shared" si="38"/>
        <v>0</v>
      </c>
      <c r="L62" s="8">
        <f t="shared" si="39"/>
        <v>18.666666666666668</v>
      </c>
      <c r="M62" s="8">
        <f t="shared" si="40"/>
        <v>28.666666666666668</v>
      </c>
      <c r="N62" s="8">
        <f t="shared" si="41"/>
        <v>2.6666666666666665</v>
      </c>
      <c r="O62" s="8">
        <f t="shared" si="42"/>
        <v>43</v>
      </c>
    </row>
    <row r="63" spans="1:15" ht="38.25" thickBot="1" x14ac:dyDescent="0.3">
      <c r="A63" s="39" t="s">
        <v>100</v>
      </c>
      <c r="B63" s="43" t="s">
        <v>101</v>
      </c>
      <c r="C63" s="40">
        <v>120</v>
      </c>
      <c r="D63" s="32">
        <v>60</v>
      </c>
      <c r="E63" s="39">
        <v>28</v>
      </c>
      <c r="F63" s="40">
        <v>29</v>
      </c>
      <c r="G63" s="40">
        <v>3</v>
      </c>
      <c r="H63" s="25">
        <f t="shared" si="31"/>
        <v>60</v>
      </c>
      <c r="I63" s="8">
        <f t="shared" si="32"/>
        <v>60</v>
      </c>
      <c r="K63" s="8">
        <f t="shared" si="38"/>
        <v>0</v>
      </c>
      <c r="L63" s="8">
        <f t="shared" si="39"/>
        <v>18.666666666666668</v>
      </c>
      <c r="M63" s="8">
        <f t="shared" si="40"/>
        <v>19.333333333333332</v>
      </c>
      <c r="N63" s="8">
        <f t="shared" si="41"/>
        <v>2</v>
      </c>
      <c r="O63" s="8">
        <f t="shared" si="42"/>
        <v>29</v>
      </c>
    </row>
    <row r="64" spans="1:15" ht="38.25" thickBot="1" x14ac:dyDescent="0.3">
      <c r="A64" s="39" t="s">
        <v>102</v>
      </c>
      <c r="B64" s="41" t="s">
        <v>103</v>
      </c>
      <c r="C64" s="40">
        <v>90</v>
      </c>
      <c r="D64" s="32">
        <f t="shared" si="37"/>
        <v>60</v>
      </c>
      <c r="E64" s="39">
        <v>15</v>
      </c>
      <c r="F64" s="40">
        <v>43</v>
      </c>
      <c r="G64" s="40">
        <v>2</v>
      </c>
      <c r="H64" s="25">
        <f t="shared" si="31"/>
        <v>30</v>
      </c>
      <c r="I64" s="8">
        <f t="shared" si="32"/>
        <v>60</v>
      </c>
      <c r="K64" s="8">
        <f t="shared" si="38"/>
        <v>0</v>
      </c>
      <c r="L64" s="8">
        <f t="shared" si="39"/>
        <v>10</v>
      </c>
      <c r="M64" s="8">
        <f t="shared" si="40"/>
        <v>28.666666666666668</v>
      </c>
      <c r="N64" s="8">
        <f t="shared" si="41"/>
        <v>1.3333333333333333</v>
      </c>
      <c r="O64" s="8">
        <f t="shared" si="42"/>
        <v>43</v>
      </c>
    </row>
    <row r="65" spans="1:15" ht="19.5" thickBot="1" x14ac:dyDescent="0.3">
      <c r="A65" s="39" t="s">
        <v>104</v>
      </c>
      <c r="B65" s="43" t="s">
        <v>105</v>
      </c>
      <c r="C65" s="40">
        <v>120</v>
      </c>
      <c r="D65" s="32">
        <v>60</v>
      </c>
      <c r="E65" s="39">
        <v>28</v>
      </c>
      <c r="F65" s="40">
        <v>28</v>
      </c>
      <c r="G65" s="40">
        <v>4</v>
      </c>
      <c r="H65" s="25">
        <f t="shared" si="31"/>
        <v>60</v>
      </c>
      <c r="I65" s="8">
        <f t="shared" si="32"/>
        <v>60</v>
      </c>
      <c r="K65" s="8">
        <f t="shared" si="38"/>
        <v>0</v>
      </c>
      <c r="L65" s="8">
        <f t="shared" si="39"/>
        <v>18.666666666666668</v>
      </c>
      <c r="M65" s="8">
        <f t="shared" si="40"/>
        <v>18.666666666666668</v>
      </c>
      <c r="N65" s="8">
        <f t="shared" si="41"/>
        <v>2.6666666666666665</v>
      </c>
      <c r="O65" s="8">
        <f t="shared" si="42"/>
        <v>28</v>
      </c>
    </row>
    <row r="66" spans="1:15" ht="19.5" hidden="1" thickBot="1" x14ac:dyDescent="0.3">
      <c r="A66" s="30"/>
      <c r="B66" s="31"/>
      <c r="C66" s="25"/>
      <c r="D66" s="32">
        <f t="shared" ref="D66:D70" si="43">IF(C66&lt;=30,C66,C66/1.5)</f>
        <v>0</v>
      </c>
      <c r="E66" s="25"/>
      <c r="F66" s="25"/>
      <c r="G66" s="25"/>
      <c r="H66" s="25">
        <f t="shared" si="31"/>
        <v>0</v>
      </c>
      <c r="I66" s="8">
        <f t="shared" si="32"/>
        <v>0</v>
      </c>
    </row>
    <row r="67" spans="1:15" ht="19.5" hidden="1" thickBot="1" x14ac:dyDescent="0.3">
      <c r="A67" s="30"/>
      <c r="B67" s="31"/>
      <c r="C67" s="25"/>
      <c r="D67" s="32">
        <f t="shared" si="43"/>
        <v>0</v>
      </c>
      <c r="E67" s="25"/>
      <c r="F67" s="25"/>
      <c r="G67" s="25"/>
      <c r="H67" s="25">
        <f t="shared" si="31"/>
        <v>0</v>
      </c>
      <c r="I67" s="8">
        <f t="shared" si="32"/>
        <v>0</v>
      </c>
    </row>
    <row r="68" spans="1:15" ht="19.5" hidden="1" thickBot="1" x14ac:dyDescent="0.3">
      <c r="A68" s="30"/>
      <c r="B68" s="31"/>
      <c r="C68" s="25"/>
      <c r="D68" s="32">
        <f t="shared" si="43"/>
        <v>0</v>
      </c>
      <c r="E68" s="25"/>
      <c r="F68" s="25"/>
      <c r="G68" s="25"/>
      <c r="H68" s="25">
        <f t="shared" si="31"/>
        <v>0</v>
      </c>
      <c r="I68" s="8">
        <f t="shared" si="32"/>
        <v>0</v>
      </c>
    </row>
    <row r="69" spans="1:15" ht="19.5" hidden="1" thickBot="1" x14ac:dyDescent="0.3">
      <c r="A69" s="30"/>
      <c r="B69" s="31"/>
      <c r="C69" s="25"/>
      <c r="D69" s="32">
        <f t="shared" si="43"/>
        <v>0</v>
      </c>
      <c r="E69" s="25"/>
      <c r="F69" s="25"/>
      <c r="G69" s="25"/>
      <c r="H69" s="25">
        <f t="shared" ref="H69:H70" si="44">C69-D69</f>
        <v>0</v>
      </c>
      <c r="I69" s="8">
        <f t="shared" si="32"/>
        <v>0</v>
      </c>
    </row>
    <row r="70" spans="1:15" ht="19.5" hidden="1" thickBot="1" x14ac:dyDescent="0.3">
      <c r="A70" s="30"/>
      <c r="B70" s="31"/>
      <c r="C70" s="25"/>
      <c r="D70" s="32">
        <f t="shared" si="43"/>
        <v>0</v>
      </c>
      <c r="E70" s="25"/>
      <c r="F70" s="25"/>
      <c r="G70" s="25"/>
      <c r="H70" s="25">
        <f t="shared" si="44"/>
        <v>0</v>
      </c>
      <c r="I70" s="8">
        <f t="shared" si="32"/>
        <v>0</v>
      </c>
    </row>
    <row r="71" spans="1:15" ht="19.5" thickBot="1" x14ac:dyDescent="0.3">
      <c r="A71" s="62"/>
      <c r="B71" s="29" t="s">
        <v>31</v>
      </c>
      <c r="C71" s="29">
        <f t="shared" ref="C71:H71" si="45">SUM(C59:C70)</f>
        <v>780</v>
      </c>
      <c r="D71" s="29">
        <f t="shared" si="45"/>
        <v>465</v>
      </c>
      <c r="E71" s="29">
        <f t="shared" si="45"/>
        <v>144</v>
      </c>
      <c r="F71" s="29">
        <f t="shared" si="45"/>
        <v>297</v>
      </c>
      <c r="G71" s="29">
        <f t="shared" si="45"/>
        <v>24</v>
      </c>
      <c r="H71" s="29">
        <f t="shared" si="45"/>
        <v>315</v>
      </c>
    </row>
    <row r="72" spans="1:15" x14ac:dyDescent="0.25">
      <c r="C72" s="8">
        <f>SUM(C7,C14,C71)</f>
        <v>3750</v>
      </c>
      <c r="D72" s="8">
        <f t="shared" ref="D72:H72" si="46">SUM(D7,D14,D71)</f>
        <v>2205</v>
      </c>
      <c r="E72" s="8">
        <f t="shared" si="46"/>
        <v>858</v>
      </c>
      <c r="F72" s="8">
        <f t="shared" si="46"/>
        <v>1652</v>
      </c>
      <c r="G72" s="8">
        <f t="shared" si="46"/>
        <v>145</v>
      </c>
      <c r="H72" s="8">
        <f t="shared" si="46"/>
        <v>1095</v>
      </c>
    </row>
  </sheetData>
  <mergeCells count="18">
    <mergeCell ref="D4:G4"/>
    <mergeCell ref="H4:H6"/>
    <mergeCell ref="D5:D6"/>
    <mergeCell ref="F5:F6"/>
    <mergeCell ref="G5:G6"/>
    <mergeCell ref="G57:G58"/>
    <mergeCell ref="A1:H1"/>
    <mergeCell ref="A2:H2"/>
    <mergeCell ref="A53:H53"/>
    <mergeCell ref="C54:H55"/>
    <mergeCell ref="C56:C58"/>
    <mergeCell ref="D56:G56"/>
    <mergeCell ref="H56:H58"/>
    <mergeCell ref="D57:D58"/>
    <mergeCell ref="E57:E58"/>
    <mergeCell ref="A3:A6"/>
    <mergeCell ref="B3:B6"/>
    <mergeCell ref="C3:H3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97"/>
  <sheetViews>
    <sheetView tabSelected="1" topLeftCell="A43" workbookViewId="0">
      <selection activeCell="E61" sqref="E61"/>
    </sheetView>
  </sheetViews>
  <sheetFormatPr defaultRowHeight="15" x14ac:dyDescent="0.25"/>
  <cols>
    <col min="3" max="3" width="16.5703125" customWidth="1"/>
    <col min="4" max="4" width="30.28515625" customWidth="1"/>
    <col min="5" max="5" width="12.5703125" bestFit="1" customWidth="1"/>
    <col min="259" max="259" width="16.5703125" customWidth="1"/>
    <col min="260" max="260" width="30.28515625" customWidth="1"/>
    <col min="261" max="261" width="12.5703125" bestFit="1" customWidth="1"/>
    <col min="515" max="515" width="16.5703125" customWidth="1"/>
    <col min="516" max="516" width="30.28515625" customWidth="1"/>
    <col min="517" max="517" width="12.5703125" bestFit="1" customWidth="1"/>
    <col min="771" max="771" width="16.5703125" customWidth="1"/>
    <col min="772" max="772" width="30.28515625" customWidth="1"/>
    <col min="773" max="773" width="12.5703125" bestFit="1" customWidth="1"/>
    <col min="1027" max="1027" width="16.5703125" customWidth="1"/>
    <col min="1028" max="1028" width="30.28515625" customWidth="1"/>
    <col min="1029" max="1029" width="12.5703125" bestFit="1" customWidth="1"/>
    <col min="1283" max="1283" width="16.5703125" customWidth="1"/>
    <col min="1284" max="1284" width="30.28515625" customWidth="1"/>
    <col min="1285" max="1285" width="12.5703125" bestFit="1" customWidth="1"/>
    <col min="1539" max="1539" width="16.5703125" customWidth="1"/>
    <col min="1540" max="1540" width="30.28515625" customWidth="1"/>
    <col min="1541" max="1541" width="12.5703125" bestFit="1" customWidth="1"/>
    <col min="1795" max="1795" width="16.5703125" customWidth="1"/>
    <col min="1796" max="1796" width="30.28515625" customWidth="1"/>
    <col min="1797" max="1797" width="12.5703125" bestFit="1" customWidth="1"/>
    <col min="2051" max="2051" width="16.5703125" customWidth="1"/>
    <col min="2052" max="2052" width="30.28515625" customWidth="1"/>
    <col min="2053" max="2053" width="12.5703125" bestFit="1" customWidth="1"/>
    <col min="2307" max="2307" width="16.5703125" customWidth="1"/>
    <col min="2308" max="2308" width="30.28515625" customWidth="1"/>
    <col min="2309" max="2309" width="12.5703125" bestFit="1" customWidth="1"/>
    <col min="2563" max="2563" width="16.5703125" customWidth="1"/>
    <col min="2564" max="2564" width="30.28515625" customWidth="1"/>
    <col min="2565" max="2565" width="12.5703125" bestFit="1" customWidth="1"/>
    <col min="2819" max="2819" width="16.5703125" customWidth="1"/>
    <col min="2820" max="2820" width="30.28515625" customWidth="1"/>
    <col min="2821" max="2821" width="12.5703125" bestFit="1" customWidth="1"/>
    <col min="3075" max="3075" width="16.5703125" customWidth="1"/>
    <col min="3076" max="3076" width="30.28515625" customWidth="1"/>
    <col min="3077" max="3077" width="12.5703125" bestFit="1" customWidth="1"/>
    <col min="3331" max="3331" width="16.5703125" customWidth="1"/>
    <col min="3332" max="3332" width="30.28515625" customWidth="1"/>
    <col min="3333" max="3333" width="12.5703125" bestFit="1" customWidth="1"/>
    <col min="3587" max="3587" width="16.5703125" customWidth="1"/>
    <col min="3588" max="3588" width="30.28515625" customWidth="1"/>
    <col min="3589" max="3589" width="12.5703125" bestFit="1" customWidth="1"/>
    <col min="3843" max="3843" width="16.5703125" customWidth="1"/>
    <col min="3844" max="3844" width="30.28515625" customWidth="1"/>
    <col min="3845" max="3845" width="12.5703125" bestFit="1" customWidth="1"/>
    <col min="4099" max="4099" width="16.5703125" customWidth="1"/>
    <col min="4100" max="4100" width="30.28515625" customWidth="1"/>
    <col min="4101" max="4101" width="12.5703125" bestFit="1" customWidth="1"/>
    <col min="4355" max="4355" width="16.5703125" customWidth="1"/>
    <col min="4356" max="4356" width="30.28515625" customWidth="1"/>
    <col min="4357" max="4357" width="12.5703125" bestFit="1" customWidth="1"/>
    <col min="4611" max="4611" width="16.5703125" customWidth="1"/>
    <col min="4612" max="4612" width="30.28515625" customWidth="1"/>
    <col min="4613" max="4613" width="12.5703125" bestFit="1" customWidth="1"/>
    <col min="4867" max="4867" width="16.5703125" customWidth="1"/>
    <col min="4868" max="4868" width="30.28515625" customWidth="1"/>
    <col min="4869" max="4869" width="12.5703125" bestFit="1" customWidth="1"/>
    <col min="5123" max="5123" width="16.5703125" customWidth="1"/>
    <col min="5124" max="5124" width="30.28515625" customWidth="1"/>
    <col min="5125" max="5125" width="12.5703125" bestFit="1" customWidth="1"/>
    <col min="5379" max="5379" width="16.5703125" customWidth="1"/>
    <col min="5380" max="5380" width="30.28515625" customWidth="1"/>
    <col min="5381" max="5381" width="12.5703125" bestFit="1" customWidth="1"/>
    <col min="5635" max="5635" width="16.5703125" customWidth="1"/>
    <col min="5636" max="5636" width="30.28515625" customWidth="1"/>
    <col min="5637" max="5637" width="12.5703125" bestFit="1" customWidth="1"/>
    <col min="5891" max="5891" width="16.5703125" customWidth="1"/>
    <col min="5892" max="5892" width="30.28515625" customWidth="1"/>
    <col min="5893" max="5893" width="12.5703125" bestFit="1" customWidth="1"/>
    <col min="6147" max="6147" width="16.5703125" customWidth="1"/>
    <col min="6148" max="6148" width="30.28515625" customWidth="1"/>
    <col min="6149" max="6149" width="12.5703125" bestFit="1" customWidth="1"/>
    <col min="6403" max="6403" width="16.5703125" customWidth="1"/>
    <col min="6404" max="6404" width="30.28515625" customWidth="1"/>
    <col min="6405" max="6405" width="12.5703125" bestFit="1" customWidth="1"/>
    <col min="6659" max="6659" width="16.5703125" customWidth="1"/>
    <col min="6660" max="6660" width="30.28515625" customWidth="1"/>
    <col min="6661" max="6661" width="12.5703125" bestFit="1" customWidth="1"/>
    <col min="6915" max="6915" width="16.5703125" customWidth="1"/>
    <col min="6916" max="6916" width="30.28515625" customWidth="1"/>
    <col min="6917" max="6917" width="12.5703125" bestFit="1" customWidth="1"/>
    <col min="7171" max="7171" width="16.5703125" customWidth="1"/>
    <col min="7172" max="7172" width="30.28515625" customWidth="1"/>
    <col min="7173" max="7173" width="12.5703125" bestFit="1" customWidth="1"/>
    <col min="7427" max="7427" width="16.5703125" customWidth="1"/>
    <col min="7428" max="7428" width="30.28515625" customWidth="1"/>
    <col min="7429" max="7429" width="12.5703125" bestFit="1" customWidth="1"/>
    <col min="7683" max="7683" width="16.5703125" customWidth="1"/>
    <col min="7684" max="7684" width="30.28515625" customWidth="1"/>
    <col min="7685" max="7685" width="12.5703125" bestFit="1" customWidth="1"/>
    <col min="7939" max="7939" width="16.5703125" customWidth="1"/>
    <col min="7940" max="7940" width="30.28515625" customWidth="1"/>
    <col min="7941" max="7941" width="12.5703125" bestFit="1" customWidth="1"/>
    <col min="8195" max="8195" width="16.5703125" customWidth="1"/>
    <col min="8196" max="8196" width="30.28515625" customWidth="1"/>
    <col min="8197" max="8197" width="12.5703125" bestFit="1" customWidth="1"/>
    <col min="8451" max="8451" width="16.5703125" customWidth="1"/>
    <col min="8452" max="8452" width="30.28515625" customWidth="1"/>
    <col min="8453" max="8453" width="12.5703125" bestFit="1" customWidth="1"/>
    <col min="8707" max="8707" width="16.5703125" customWidth="1"/>
    <col min="8708" max="8708" width="30.28515625" customWidth="1"/>
    <col min="8709" max="8709" width="12.5703125" bestFit="1" customWidth="1"/>
    <col min="8963" max="8963" width="16.5703125" customWidth="1"/>
    <col min="8964" max="8964" width="30.28515625" customWidth="1"/>
    <col min="8965" max="8965" width="12.5703125" bestFit="1" customWidth="1"/>
    <col min="9219" max="9219" width="16.5703125" customWidth="1"/>
    <col min="9220" max="9220" width="30.28515625" customWidth="1"/>
    <col min="9221" max="9221" width="12.5703125" bestFit="1" customWidth="1"/>
    <col min="9475" max="9475" width="16.5703125" customWidth="1"/>
    <col min="9476" max="9476" width="30.28515625" customWidth="1"/>
    <col min="9477" max="9477" width="12.5703125" bestFit="1" customWidth="1"/>
    <col min="9731" max="9731" width="16.5703125" customWidth="1"/>
    <col min="9732" max="9732" width="30.28515625" customWidth="1"/>
    <col min="9733" max="9733" width="12.5703125" bestFit="1" customWidth="1"/>
    <col min="9987" max="9987" width="16.5703125" customWidth="1"/>
    <col min="9988" max="9988" width="30.28515625" customWidth="1"/>
    <col min="9989" max="9989" width="12.5703125" bestFit="1" customWidth="1"/>
    <col min="10243" max="10243" width="16.5703125" customWidth="1"/>
    <col min="10244" max="10244" width="30.28515625" customWidth="1"/>
    <col min="10245" max="10245" width="12.5703125" bestFit="1" customWidth="1"/>
    <col min="10499" max="10499" width="16.5703125" customWidth="1"/>
    <col min="10500" max="10500" width="30.28515625" customWidth="1"/>
    <col min="10501" max="10501" width="12.5703125" bestFit="1" customWidth="1"/>
    <col min="10755" max="10755" width="16.5703125" customWidth="1"/>
    <col min="10756" max="10756" width="30.28515625" customWidth="1"/>
    <col min="10757" max="10757" width="12.5703125" bestFit="1" customWidth="1"/>
    <col min="11011" max="11011" width="16.5703125" customWidth="1"/>
    <col min="11012" max="11012" width="30.28515625" customWidth="1"/>
    <col min="11013" max="11013" width="12.5703125" bestFit="1" customWidth="1"/>
    <col min="11267" max="11267" width="16.5703125" customWidth="1"/>
    <col min="11268" max="11268" width="30.28515625" customWidth="1"/>
    <col min="11269" max="11269" width="12.5703125" bestFit="1" customWidth="1"/>
    <col min="11523" max="11523" width="16.5703125" customWidth="1"/>
    <col min="11524" max="11524" width="30.28515625" customWidth="1"/>
    <col min="11525" max="11525" width="12.5703125" bestFit="1" customWidth="1"/>
    <col min="11779" max="11779" width="16.5703125" customWidth="1"/>
    <col min="11780" max="11780" width="30.28515625" customWidth="1"/>
    <col min="11781" max="11781" width="12.5703125" bestFit="1" customWidth="1"/>
    <col min="12035" max="12035" width="16.5703125" customWidth="1"/>
    <col min="12036" max="12036" width="30.28515625" customWidth="1"/>
    <col min="12037" max="12037" width="12.5703125" bestFit="1" customWidth="1"/>
    <col min="12291" max="12291" width="16.5703125" customWidth="1"/>
    <col min="12292" max="12292" width="30.28515625" customWidth="1"/>
    <col min="12293" max="12293" width="12.5703125" bestFit="1" customWidth="1"/>
    <col min="12547" max="12547" width="16.5703125" customWidth="1"/>
    <col min="12548" max="12548" width="30.28515625" customWidth="1"/>
    <col min="12549" max="12549" width="12.5703125" bestFit="1" customWidth="1"/>
    <col min="12803" max="12803" width="16.5703125" customWidth="1"/>
    <col min="12804" max="12804" width="30.28515625" customWidth="1"/>
    <col min="12805" max="12805" width="12.5703125" bestFit="1" customWidth="1"/>
    <col min="13059" max="13059" width="16.5703125" customWidth="1"/>
    <col min="13060" max="13060" width="30.28515625" customWidth="1"/>
    <col min="13061" max="13061" width="12.5703125" bestFit="1" customWidth="1"/>
    <col min="13315" max="13315" width="16.5703125" customWidth="1"/>
    <col min="13316" max="13316" width="30.28515625" customWidth="1"/>
    <col min="13317" max="13317" width="12.5703125" bestFit="1" customWidth="1"/>
    <col min="13571" max="13571" width="16.5703125" customWidth="1"/>
    <col min="13572" max="13572" width="30.28515625" customWidth="1"/>
    <col min="13573" max="13573" width="12.5703125" bestFit="1" customWidth="1"/>
    <col min="13827" max="13827" width="16.5703125" customWidth="1"/>
    <col min="13828" max="13828" width="30.28515625" customWidth="1"/>
    <col min="13829" max="13829" width="12.5703125" bestFit="1" customWidth="1"/>
    <col min="14083" max="14083" width="16.5703125" customWidth="1"/>
    <col min="14084" max="14084" width="30.28515625" customWidth="1"/>
    <col min="14085" max="14085" width="12.5703125" bestFit="1" customWidth="1"/>
    <col min="14339" max="14339" width="16.5703125" customWidth="1"/>
    <col min="14340" max="14340" width="30.28515625" customWidth="1"/>
    <col min="14341" max="14341" width="12.5703125" bestFit="1" customWidth="1"/>
    <col min="14595" max="14595" width="16.5703125" customWidth="1"/>
    <col min="14596" max="14596" width="30.28515625" customWidth="1"/>
    <col min="14597" max="14597" width="12.5703125" bestFit="1" customWidth="1"/>
    <col min="14851" max="14851" width="16.5703125" customWidth="1"/>
    <col min="14852" max="14852" width="30.28515625" customWidth="1"/>
    <col min="14853" max="14853" width="12.5703125" bestFit="1" customWidth="1"/>
    <col min="15107" max="15107" width="16.5703125" customWidth="1"/>
    <col min="15108" max="15108" width="30.28515625" customWidth="1"/>
    <col min="15109" max="15109" width="12.5703125" bestFit="1" customWidth="1"/>
    <col min="15363" max="15363" width="16.5703125" customWidth="1"/>
    <col min="15364" max="15364" width="30.28515625" customWidth="1"/>
    <col min="15365" max="15365" width="12.5703125" bestFit="1" customWidth="1"/>
    <col min="15619" max="15619" width="16.5703125" customWidth="1"/>
    <col min="15620" max="15620" width="30.28515625" customWidth="1"/>
    <col min="15621" max="15621" width="12.5703125" bestFit="1" customWidth="1"/>
    <col min="15875" max="15875" width="16.5703125" customWidth="1"/>
    <col min="15876" max="15876" width="30.28515625" customWidth="1"/>
    <col min="15877" max="15877" width="12.5703125" bestFit="1" customWidth="1"/>
    <col min="16131" max="16131" width="16.5703125" customWidth="1"/>
    <col min="16132" max="16132" width="30.28515625" customWidth="1"/>
    <col min="16133" max="16133" width="12.5703125" bestFit="1" customWidth="1"/>
  </cols>
  <sheetData>
    <row r="2" spans="2:12" ht="15.75" thickBot="1" x14ac:dyDescent="0.3"/>
    <row r="3" spans="2:12" ht="49.5" customHeight="1" x14ac:dyDescent="0.25">
      <c r="B3" s="63" t="s">
        <v>110</v>
      </c>
      <c r="C3" s="63" t="s">
        <v>0</v>
      </c>
      <c r="D3" s="63" t="s">
        <v>1</v>
      </c>
      <c r="E3" s="63" t="s">
        <v>111</v>
      </c>
      <c r="F3" s="63" t="s">
        <v>6</v>
      </c>
      <c r="G3" s="63" t="s">
        <v>39</v>
      </c>
      <c r="H3" s="63" t="s">
        <v>112</v>
      </c>
    </row>
    <row r="4" spans="2:12" ht="9" customHeight="1" thickBot="1" x14ac:dyDescent="0.3">
      <c r="B4" s="64"/>
      <c r="C4" s="64" t="s">
        <v>36</v>
      </c>
      <c r="D4" s="64"/>
      <c r="E4" s="64"/>
      <c r="F4" s="65"/>
      <c r="G4" s="64"/>
      <c r="H4" s="64"/>
    </row>
    <row r="5" spans="2:12" ht="19.5" thickBot="1" x14ac:dyDescent="0.3">
      <c r="B5" s="66" t="s">
        <v>113</v>
      </c>
      <c r="C5" s="67"/>
      <c r="D5" s="68"/>
      <c r="E5" s="6">
        <f>SUM(E7:E15)</f>
        <v>450</v>
      </c>
      <c r="F5" s="6">
        <f>SUM(F7:F15)</f>
        <v>100</v>
      </c>
      <c r="G5" s="6">
        <f>E5+F5</f>
        <v>550</v>
      </c>
      <c r="H5" s="69"/>
    </row>
    <row r="6" spans="2:12" ht="19.5" thickBot="1" x14ac:dyDescent="0.3">
      <c r="B6" s="66" t="s">
        <v>114</v>
      </c>
      <c r="C6" s="67"/>
      <c r="D6" s="68"/>
      <c r="E6" s="70"/>
      <c r="F6" s="1"/>
      <c r="G6" s="1"/>
      <c r="H6" s="1"/>
      <c r="J6">
        <f>SUM(E7:E15)</f>
        <v>450</v>
      </c>
      <c r="K6">
        <f>SUM(F7:F15)</f>
        <v>100</v>
      </c>
      <c r="L6">
        <f>SUM(G7:G15)</f>
        <v>0</v>
      </c>
    </row>
    <row r="7" spans="2:12" ht="19.5" thickBot="1" x14ac:dyDescent="0.3">
      <c r="B7" s="5">
        <v>1</v>
      </c>
      <c r="C7" s="1">
        <v>3312131</v>
      </c>
      <c r="D7" s="75" t="s">
        <v>125</v>
      </c>
      <c r="E7" s="1">
        <v>30</v>
      </c>
      <c r="F7" s="70"/>
      <c r="G7" s="70"/>
      <c r="H7" s="70"/>
    </row>
    <row r="8" spans="2:12" ht="19.5" thickBot="1" x14ac:dyDescent="0.3">
      <c r="B8" s="5">
        <v>2</v>
      </c>
      <c r="C8" s="1">
        <v>3312016</v>
      </c>
      <c r="D8" s="75" t="s">
        <v>124</v>
      </c>
      <c r="E8" s="1">
        <v>60</v>
      </c>
      <c r="F8" s="1"/>
      <c r="G8" s="1"/>
      <c r="H8" s="1"/>
    </row>
    <row r="9" spans="2:12" ht="19.5" thickBot="1" x14ac:dyDescent="0.3">
      <c r="B9" s="5">
        <v>3</v>
      </c>
      <c r="C9" s="1"/>
      <c r="D9" s="75" t="s">
        <v>14</v>
      </c>
      <c r="E9" s="1">
        <v>90</v>
      </c>
      <c r="F9" s="1"/>
      <c r="G9" s="1"/>
      <c r="H9" s="1"/>
    </row>
    <row r="10" spans="2:12" ht="19.5" thickBot="1" x14ac:dyDescent="0.3">
      <c r="B10" s="5">
        <v>4</v>
      </c>
      <c r="C10" s="1"/>
      <c r="D10" s="71" t="s">
        <v>47</v>
      </c>
      <c r="E10" s="1">
        <v>30</v>
      </c>
      <c r="F10" s="1"/>
      <c r="G10" s="1"/>
      <c r="H10" s="1"/>
    </row>
    <row r="11" spans="2:12" ht="19.5" thickBot="1" x14ac:dyDescent="0.3">
      <c r="B11" s="5">
        <v>5</v>
      </c>
      <c r="C11" s="1"/>
      <c r="D11" s="3" t="s">
        <v>51</v>
      </c>
      <c r="E11" s="1">
        <v>30</v>
      </c>
      <c r="F11" s="1"/>
      <c r="G11" s="1"/>
      <c r="H11" s="1"/>
    </row>
    <row r="12" spans="2:12" ht="19.5" thickBot="1" x14ac:dyDescent="0.3">
      <c r="B12" s="5">
        <v>6</v>
      </c>
      <c r="C12" s="1"/>
      <c r="D12" s="3" t="s">
        <v>55</v>
      </c>
      <c r="E12" s="1">
        <v>30</v>
      </c>
      <c r="F12" s="1"/>
      <c r="G12" s="1"/>
      <c r="H12" s="1"/>
    </row>
    <row r="13" spans="2:12" ht="19.5" thickBot="1" x14ac:dyDescent="0.3">
      <c r="B13" s="5">
        <v>7</v>
      </c>
      <c r="C13" s="1"/>
      <c r="D13" s="3" t="s">
        <v>59</v>
      </c>
      <c r="E13" s="1">
        <v>90</v>
      </c>
      <c r="F13" s="1">
        <v>60</v>
      </c>
      <c r="G13" s="1"/>
      <c r="H13" s="1"/>
    </row>
    <row r="14" spans="2:12" ht="19.5" thickBot="1" x14ac:dyDescent="0.3">
      <c r="B14" s="5">
        <v>8</v>
      </c>
      <c r="C14" s="1"/>
      <c r="D14" s="3" t="s">
        <v>61</v>
      </c>
      <c r="E14" s="1">
        <v>30</v>
      </c>
      <c r="F14" s="1">
        <v>10</v>
      </c>
      <c r="G14" s="1"/>
      <c r="H14" s="1"/>
    </row>
    <row r="15" spans="2:12" ht="19.5" thickBot="1" x14ac:dyDescent="0.3">
      <c r="B15" s="5">
        <v>9</v>
      </c>
      <c r="C15" s="1"/>
      <c r="D15" s="3" t="s">
        <v>65</v>
      </c>
      <c r="E15" s="1">
        <v>60</v>
      </c>
      <c r="F15" s="1">
        <v>30</v>
      </c>
      <c r="G15" s="1"/>
      <c r="H15" s="1"/>
    </row>
    <row r="16" spans="2:12" ht="19.5" thickBot="1" x14ac:dyDescent="0.3">
      <c r="B16" s="66" t="s">
        <v>115</v>
      </c>
      <c r="C16" s="67"/>
      <c r="D16" s="68"/>
      <c r="E16" s="70">
        <v>0</v>
      </c>
      <c r="F16" s="1"/>
      <c r="G16" s="1"/>
      <c r="H16" s="1"/>
    </row>
    <row r="17" spans="2:12" ht="19.5" thickBot="1" x14ac:dyDescent="0.3">
      <c r="B17" s="66" t="s">
        <v>116</v>
      </c>
      <c r="C17" s="67"/>
      <c r="D17" s="68"/>
      <c r="E17" s="6">
        <f>SUM(E19:E27)+SUM(E29:E32)</f>
        <v>450</v>
      </c>
      <c r="F17" s="6">
        <f>SUM(F19:F27)+SUM(F29:F32)</f>
        <v>90</v>
      </c>
      <c r="G17" s="6">
        <f>E17+F17</f>
        <v>540</v>
      </c>
      <c r="H17" s="6"/>
    </row>
    <row r="18" spans="2:12" ht="19.5" thickBot="1" x14ac:dyDescent="0.3">
      <c r="B18" s="66" t="s">
        <v>114</v>
      </c>
      <c r="C18" s="67"/>
      <c r="D18" s="68"/>
      <c r="E18" s="6"/>
      <c r="F18" s="6"/>
      <c r="G18" s="6"/>
      <c r="H18" s="6"/>
      <c r="J18">
        <f>SUM(E19:E27)+SUM(E29:E32)</f>
        <v>450</v>
      </c>
      <c r="K18">
        <f>SUM(F19:F27)+SUM(F29:F32)</f>
        <v>90</v>
      </c>
      <c r="L18">
        <f>SUM(G19:G27)+SUM(G29:G32)</f>
        <v>0</v>
      </c>
    </row>
    <row r="19" spans="2:12" ht="19.5" thickBot="1" x14ac:dyDescent="0.3">
      <c r="B19" s="5">
        <v>1</v>
      </c>
      <c r="C19" s="1">
        <v>3312132</v>
      </c>
      <c r="D19" s="75" t="s">
        <v>126</v>
      </c>
      <c r="E19" s="1">
        <v>30</v>
      </c>
      <c r="F19" s="1"/>
      <c r="G19" s="1"/>
      <c r="H19" s="1"/>
    </row>
    <row r="20" spans="2:12" ht="19.5" thickBot="1" x14ac:dyDescent="0.3">
      <c r="B20" s="5">
        <v>2</v>
      </c>
      <c r="C20" s="1">
        <v>3312017</v>
      </c>
      <c r="D20" s="75" t="s">
        <v>127</v>
      </c>
      <c r="E20" s="1">
        <v>60</v>
      </c>
      <c r="F20" s="1"/>
      <c r="G20" s="1"/>
      <c r="H20" s="1"/>
    </row>
    <row r="21" spans="2:12" ht="19.5" thickBot="1" x14ac:dyDescent="0.3">
      <c r="B21" s="5">
        <v>3</v>
      </c>
      <c r="C21" s="4" t="s">
        <v>117</v>
      </c>
      <c r="D21" s="75" t="s">
        <v>118</v>
      </c>
      <c r="E21" s="1">
        <v>75</v>
      </c>
      <c r="F21" s="1"/>
      <c r="G21" s="1"/>
      <c r="H21" s="1"/>
    </row>
    <row r="22" spans="2:12" ht="19.5" thickBot="1" x14ac:dyDescent="0.3">
      <c r="B22" s="5">
        <v>4</v>
      </c>
      <c r="C22" s="1"/>
      <c r="D22" s="75" t="s">
        <v>16</v>
      </c>
      <c r="E22" s="1">
        <v>30</v>
      </c>
      <c r="F22" s="1"/>
      <c r="G22" s="1"/>
      <c r="H22" s="1"/>
    </row>
    <row r="23" spans="2:12" ht="19.5" thickBot="1" x14ac:dyDescent="0.3">
      <c r="B23" s="5">
        <v>5</v>
      </c>
      <c r="C23" s="1"/>
      <c r="D23" s="3" t="s">
        <v>49</v>
      </c>
      <c r="E23" s="1">
        <v>75</v>
      </c>
      <c r="F23" s="1">
        <v>15</v>
      </c>
      <c r="G23" s="1"/>
      <c r="H23" s="1"/>
    </row>
    <row r="24" spans="2:12" ht="19.5" thickBot="1" x14ac:dyDescent="0.3">
      <c r="B24" s="5">
        <v>6</v>
      </c>
      <c r="C24" s="1"/>
      <c r="D24" s="3" t="s">
        <v>57</v>
      </c>
      <c r="E24" s="1">
        <v>30</v>
      </c>
      <c r="F24" s="1">
        <v>15</v>
      </c>
      <c r="G24" s="1"/>
      <c r="H24" s="1"/>
    </row>
    <row r="25" spans="2:12" ht="19.5" thickBot="1" x14ac:dyDescent="0.3">
      <c r="B25" s="5">
        <v>7</v>
      </c>
      <c r="C25" s="1"/>
      <c r="D25" s="3" t="s">
        <v>53</v>
      </c>
      <c r="E25" s="1">
        <v>30</v>
      </c>
      <c r="F25" s="1"/>
      <c r="G25" s="1"/>
      <c r="H25" s="1"/>
    </row>
    <row r="26" spans="2:12" ht="19.5" thickBot="1" x14ac:dyDescent="0.3">
      <c r="B26" s="5">
        <v>8</v>
      </c>
      <c r="C26" s="1"/>
      <c r="D26" s="41" t="s">
        <v>79</v>
      </c>
      <c r="E26" s="25">
        <v>30</v>
      </c>
      <c r="F26" s="1"/>
      <c r="G26" s="1"/>
      <c r="H26" s="1"/>
    </row>
    <row r="27" spans="2:12" ht="19.5" thickBot="1" x14ac:dyDescent="0.3">
      <c r="B27" s="5">
        <v>9</v>
      </c>
      <c r="C27" s="1"/>
      <c r="D27" s="3"/>
      <c r="E27" s="1"/>
      <c r="F27" s="1"/>
      <c r="G27" s="1"/>
      <c r="H27" s="1"/>
    </row>
    <row r="28" spans="2:12" ht="19.5" thickBot="1" x14ac:dyDescent="0.3">
      <c r="B28" s="66" t="s">
        <v>115</v>
      </c>
      <c r="C28" s="67"/>
      <c r="D28" s="68"/>
      <c r="E28" s="1"/>
      <c r="F28" s="1"/>
      <c r="G28" s="1"/>
      <c r="H28" s="1"/>
    </row>
    <row r="29" spans="2:12" ht="19.5" thickBot="1" x14ac:dyDescent="0.3">
      <c r="B29" s="5">
        <v>10</v>
      </c>
      <c r="C29" s="1"/>
      <c r="D29" s="71" t="s">
        <v>93</v>
      </c>
      <c r="E29" s="1">
        <v>90</v>
      </c>
      <c r="F29" s="1">
        <v>60</v>
      </c>
      <c r="G29" s="1"/>
      <c r="H29" s="1"/>
    </row>
    <row r="30" spans="2:12" ht="19.5" thickBot="1" x14ac:dyDescent="0.3">
      <c r="B30" s="5">
        <v>11</v>
      </c>
      <c r="C30" s="1"/>
      <c r="D30" s="1"/>
      <c r="E30" s="1"/>
      <c r="F30" s="1"/>
      <c r="G30" s="1"/>
      <c r="H30" s="1"/>
    </row>
    <row r="31" spans="2:12" ht="19.5" thickBot="1" x14ac:dyDescent="0.3">
      <c r="B31" s="5">
        <v>12</v>
      </c>
      <c r="C31" s="1"/>
      <c r="D31" s="1"/>
      <c r="E31" s="1"/>
      <c r="F31" s="1"/>
      <c r="G31" s="1"/>
      <c r="H31" s="1"/>
    </row>
    <row r="32" spans="2:12" ht="19.5" thickBot="1" x14ac:dyDescent="0.3">
      <c r="B32" s="5">
        <v>13</v>
      </c>
      <c r="C32" s="1"/>
      <c r="D32" s="1"/>
      <c r="E32" s="1"/>
      <c r="F32" s="1"/>
      <c r="G32" s="1"/>
      <c r="H32" s="1"/>
    </row>
    <row r="33" spans="2:12" ht="19.5" thickBot="1" x14ac:dyDescent="0.3">
      <c r="B33" s="66" t="s">
        <v>119</v>
      </c>
      <c r="C33" s="67"/>
      <c r="D33" s="68"/>
      <c r="E33" s="6">
        <f>SUM(E35:E43)+SUM(E45:E48)</f>
        <v>450</v>
      </c>
      <c r="F33" s="6">
        <f>SUM(F35:F43)+SUM(F45:F48)</f>
        <v>240</v>
      </c>
      <c r="G33" s="6">
        <f>E33+F33</f>
        <v>690</v>
      </c>
      <c r="H33" s="6"/>
    </row>
    <row r="34" spans="2:12" ht="19.5" thickBot="1" x14ac:dyDescent="0.3">
      <c r="B34" s="66" t="s">
        <v>114</v>
      </c>
      <c r="C34" s="67"/>
      <c r="D34" s="68"/>
      <c r="E34" s="6"/>
      <c r="F34" s="6"/>
      <c r="G34" s="6"/>
      <c r="H34" s="6"/>
      <c r="J34">
        <f>SUM(E35:E43)+SUM(E45:E48)</f>
        <v>450</v>
      </c>
      <c r="K34">
        <f>SUM(F35:F43)+SUM(F45:F48)</f>
        <v>240</v>
      </c>
      <c r="L34">
        <f>SUM(G35:G43)+SUM(G45:G48)</f>
        <v>0</v>
      </c>
    </row>
    <row r="35" spans="2:12" ht="19.5" thickBot="1" x14ac:dyDescent="0.3">
      <c r="B35" s="5">
        <v>1</v>
      </c>
      <c r="C35" s="1"/>
      <c r="D35" s="3" t="s">
        <v>71</v>
      </c>
      <c r="E35" s="1">
        <v>75</v>
      </c>
      <c r="F35" s="1">
        <v>15</v>
      </c>
      <c r="G35" s="1"/>
      <c r="H35" s="1"/>
    </row>
    <row r="36" spans="2:12" ht="19.5" thickBot="1" x14ac:dyDescent="0.3">
      <c r="B36" s="5">
        <v>2</v>
      </c>
      <c r="C36" s="1"/>
      <c r="D36" s="3" t="s">
        <v>67</v>
      </c>
      <c r="E36" s="1">
        <v>150</v>
      </c>
      <c r="F36" s="1">
        <v>90</v>
      </c>
      <c r="G36" s="1"/>
      <c r="H36" s="1"/>
    </row>
    <row r="37" spans="2:12" ht="19.5" thickBot="1" x14ac:dyDescent="0.3">
      <c r="B37" s="5">
        <v>3</v>
      </c>
      <c r="C37" s="1"/>
      <c r="D37" s="3" t="s">
        <v>77</v>
      </c>
      <c r="E37" s="1">
        <v>60</v>
      </c>
      <c r="F37" s="1">
        <v>30</v>
      </c>
      <c r="G37" s="1"/>
      <c r="H37" s="1"/>
    </row>
    <row r="38" spans="2:12" ht="19.5" thickBot="1" x14ac:dyDescent="0.3">
      <c r="B38" s="5">
        <v>4</v>
      </c>
      <c r="C38" s="1"/>
      <c r="D38" s="3" t="s">
        <v>81</v>
      </c>
      <c r="E38" s="1">
        <v>45</v>
      </c>
      <c r="F38" s="1">
        <v>15</v>
      </c>
      <c r="G38" s="1"/>
      <c r="H38" s="1"/>
    </row>
    <row r="39" spans="2:12" ht="19.5" thickBot="1" x14ac:dyDescent="0.3">
      <c r="B39" s="5">
        <v>5</v>
      </c>
      <c r="C39" s="1"/>
      <c r="D39" s="1"/>
      <c r="E39" s="1"/>
      <c r="F39" s="1"/>
      <c r="G39" s="1"/>
      <c r="H39" s="1"/>
    </row>
    <row r="40" spans="2:12" ht="19.5" thickBot="1" x14ac:dyDescent="0.3">
      <c r="B40" s="5">
        <v>6</v>
      </c>
      <c r="C40" s="1"/>
      <c r="D40" s="1"/>
      <c r="E40" s="1"/>
      <c r="F40" s="1"/>
      <c r="G40" s="1"/>
      <c r="H40" s="1"/>
    </row>
    <row r="41" spans="2:12" ht="19.5" thickBot="1" x14ac:dyDescent="0.3">
      <c r="B41" s="5">
        <v>7</v>
      </c>
      <c r="C41" s="1"/>
      <c r="D41" s="1"/>
      <c r="E41" s="1"/>
      <c r="F41" s="1"/>
      <c r="G41" s="1"/>
      <c r="H41" s="1"/>
    </row>
    <row r="42" spans="2:12" ht="19.5" thickBot="1" x14ac:dyDescent="0.3">
      <c r="B42" s="5">
        <v>8</v>
      </c>
      <c r="C42" s="1"/>
      <c r="D42" s="1"/>
      <c r="E42" s="1"/>
      <c r="F42" s="1"/>
      <c r="G42" s="1"/>
      <c r="H42" s="1"/>
    </row>
    <row r="43" spans="2:12" ht="19.5" thickBot="1" x14ac:dyDescent="0.3">
      <c r="B43" s="5">
        <v>9</v>
      </c>
      <c r="C43" s="1"/>
      <c r="D43" s="1"/>
      <c r="E43" s="1"/>
      <c r="F43" s="1"/>
      <c r="G43" s="1"/>
      <c r="H43" s="1"/>
    </row>
    <row r="44" spans="2:12" ht="19.5" thickBot="1" x14ac:dyDescent="0.3">
      <c r="B44" s="66" t="s">
        <v>115</v>
      </c>
      <c r="C44" s="67"/>
      <c r="D44" s="68"/>
      <c r="E44" s="1"/>
      <c r="F44" s="1"/>
      <c r="G44" s="1"/>
      <c r="H44" s="1"/>
    </row>
    <row r="45" spans="2:12" ht="19.5" thickBot="1" x14ac:dyDescent="0.3">
      <c r="B45" s="5">
        <v>10</v>
      </c>
      <c r="C45" s="1"/>
      <c r="D45" s="3" t="s">
        <v>97</v>
      </c>
      <c r="E45" s="1">
        <v>60</v>
      </c>
      <c r="F45" s="1">
        <v>30</v>
      </c>
      <c r="G45" s="1"/>
      <c r="H45" s="1"/>
    </row>
    <row r="46" spans="2:12" ht="19.5" thickBot="1" x14ac:dyDescent="0.3">
      <c r="B46" s="5">
        <v>11</v>
      </c>
      <c r="C46" s="1"/>
      <c r="D46" s="3" t="s">
        <v>101</v>
      </c>
      <c r="E46" s="1">
        <v>60</v>
      </c>
      <c r="F46" s="1">
        <v>60</v>
      </c>
      <c r="G46" s="1"/>
      <c r="H46" s="1"/>
    </row>
    <row r="47" spans="2:12" ht="19.5" thickBot="1" x14ac:dyDescent="0.3">
      <c r="B47" s="5">
        <v>12</v>
      </c>
      <c r="C47" s="1"/>
      <c r="D47" s="1"/>
      <c r="E47" s="1"/>
      <c r="F47" s="1"/>
      <c r="G47" s="1"/>
      <c r="H47" s="1"/>
    </row>
    <row r="48" spans="2:12" ht="19.5" thickBot="1" x14ac:dyDescent="0.3">
      <c r="B48" s="5">
        <v>13</v>
      </c>
      <c r="C48" s="1"/>
      <c r="D48" s="1"/>
      <c r="E48" s="1"/>
      <c r="F48" s="1"/>
      <c r="G48" s="1"/>
      <c r="H48" s="1"/>
    </row>
    <row r="49" spans="2:12" ht="19.5" thickBot="1" x14ac:dyDescent="0.3">
      <c r="B49" s="66" t="s">
        <v>120</v>
      </c>
      <c r="C49" s="67"/>
      <c r="D49" s="68"/>
      <c r="E49" s="6">
        <f>SUM(E51:E59)+SUM(E61:E64)</f>
        <v>465</v>
      </c>
      <c r="F49" s="6">
        <f>SUM(F51:F59)+SUM(F61:F64)</f>
        <v>210</v>
      </c>
      <c r="G49" s="6">
        <f>E49+F49</f>
        <v>675</v>
      </c>
      <c r="H49" s="6"/>
    </row>
    <row r="50" spans="2:12" ht="19.5" thickBot="1" x14ac:dyDescent="0.3">
      <c r="B50" s="66" t="s">
        <v>114</v>
      </c>
      <c r="C50" s="67"/>
      <c r="D50" s="68"/>
      <c r="E50" s="6"/>
      <c r="F50" s="6"/>
      <c r="G50" s="6"/>
      <c r="H50" s="6"/>
      <c r="J50">
        <f>SUM(E51:E59)+SUM(E61:E64)</f>
        <v>465</v>
      </c>
      <c r="K50">
        <f>SUM(F51:F59)+SUM(F61:F64)</f>
        <v>210</v>
      </c>
      <c r="L50">
        <f>SUM(G51:G59)+SUM(G61:G64)</f>
        <v>0</v>
      </c>
    </row>
    <row r="51" spans="2:12" ht="38.25" thickBot="1" x14ac:dyDescent="0.3">
      <c r="B51" s="5">
        <v>1</v>
      </c>
      <c r="C51" s="1"/>
      <c r="D51" s="2" t="s">
        <v>20</v>
      </c>
      <c r="E51" s="1">
        <v>75</v>
      </c>
      <c r="F51" s="1"/>
      <c r="G51" s="1"/>
      <c r="H51" s="1"/>
    </row>
    <row r="52" spans="2:12" ht="19.5" thickBot="1" x14ac:dyDescent="0.3">
      <c r="B52" s="5">
        <v>2</v>
      </c>
      <c r="C52" s="1"/>
      <c r="D52" s="3" t="s">
        <v>69</v>
      </c>
      <c r="E52" s="1">
        <v>45</v>
      </c>
      <c r="F52" s="1">
        <v>15</v>
      </c>
      <c r="G52" s="1"/>
      <c r="H52" s="1"/>
    </row>
    <row r="53" spans="2:12" ht="19.5" thickBot="1" x14ac:dyDescent="0.3">
      <c r="B53" s="5">
        <v>3</v>
      </c>
      <c r="C53" s="1"/>
      <c r="D53" s="3" t="s">
        <v>73</v>
      </c>
      <c r="E53" s="1">
        <v>180</v>
      </c>
      <c r="F53" s="1">
        <v>90</v>
      </c>
      <c r="G53" s="1"/>
      <c r="H53" s="1"/>
    </row>
    <row r="54" spans="2:12" ht="19.5" thickBot="1" x14ac:dyDescent="0.3">
      <c r="B54" s="5">
        <v>4</v>
      </c>
      <c r="C54" s="1"/>
      <c r="D54" s="3" t="s">
        <v>85</v>
      </c>
      <c r="E54" s="1">
        <v>90</v>
      </c>
      <c r="F54" s="1">
        <v>60</v>
      </c>
      <c r="G54" s="1"/>
      <c r="H54" s="1"/>
    </row>
    <row r="55" spans="2:12" ht="19.5" thickBot="1" x14ac:dyDescent="0.3">
      <c r="B55" s="5">
        <v>5</v>
      </c>
      <c r="C55" s="1"/>
      <c r="D55" s="1"/>
      <c r="E55" s="1"/>
      <c r="F55" s="1"/>
      <c r="G55" s="1"/>
      <c r="H55" s="1"/>
    </row>
    <row r="56" spans="2:12" ht="19.5" thickBot="1" x14ac:dyDescent="0.3">
      <c r="B56" s="5">
        <v>6</v>
      </c>
      <c r="C56" s="1"/>
      <c r="D56" s="1"/>
      <c r="E56" s="1"/>
      <c r="F56" s="1"/>
      <c r="G56" s="1"/>
      <c r="H56" s="1"/>
    </row>
    <row r="57" spans="2:12" ht="19.5" thickBot="1" x14ac:dyDescent="0.3">
      <c r="B57" s="5">
        <v>7</v>
      </c>
      <c r="C57" s="1"/>
      <c r="D57" s="1"/>
      <c r="E57" s="1"/>
      <c r="F57" s="1"/>
      <c r="G57" s="1"/>
      <c r="H57" s="1"/>
    </row>
    <row r="58" spans="2:12" ht="19.5" thickBot="1" x14ac:dyDescent="0.3">
      <c r="B58" s="5">
        <v>8</v>
      </c>
      <c r="C58" s="1"/>
      <c r="D58" s="1"/>
      <c r="E58" s="1"/>
      <c r="F58" s="1"/>
      <c r="G58" s="1"/>
      <c r="H58" s="1"/>
    </row>
    <row r="59" spans="2:12" ht="19.5" thickBot="1" x14ac:dyDescent="0.3">
      <c r="B59" s="5">
        <v>9</v>
      </c>
      <c r="C59" s="1"/>
      <c r="D59" s="1"/>
      <c r="E59" s="1"/>
      <c r="F59" s="1"/>
      <c r="G59" s="1"/>
      <c r="H59" s="1"/>
    </row>
    <row r="60" spans="2:12" ht="19.5" thickBot="1" x14ac:dyDescent="0.3">
      <c r="B60" s="66" t="s">
        <v>115</v>
      </c>
      <c r="C60" s="67"/>
      <c r="D60" s="68"/>
      <c r="E60" s="1"/>
      <c r="F60" s="1"/>
      <c r="G60" s="1"/>
      <c r="H60" s="1"/>
    </row>
    <row r="61" spans="2:12" ht="19.5" thickBot="1" x14ac:dyDescent="0.3">
      <c r="B61" s="5">
        <v>10</v>
      </c>
      <c r="C61" s="1"/>
      <c r="D61" s="3" t="s">
        <v>99</v>
      </c>
      <c r="E61" s="1">
        <v>75</v>
      </c>
      <c r="F61" s="1">
        <v>45</v>
      </c>
      <c r="G61" s="1"/>
      <c r="H61" s="1"/>
    </row>
    <row r="62" spans="2:12" ht="19.5" thickBot="1" x14ac:dyDescent="0.3">
      <c r="B62" s="5">
        <v>11</v>
      </c>
      <c r="C62" s="1"/>
      <c r="D62" s="1"/>
      <c r="E62" s="1"/>
      <c r="F62" s="1"/>
      <c r="G62" s="1"/>
      <c r="H62" s="1"/>
    </row>
    <row r="63" spans="2:12" ht="19.5" thickBot="1" x14ac:dyDescent="0.3">
      <c r="B63" s="5">
        <v>12</v>
      </c>
      <c r="C63" s="1"/>
      <c r="D63" s="1"/>
      <c r="E63" s="1"/>
      <c r="F63" s="1"/>
      <c r="G63" s="1"/>
      <c r="H63" s="1"/>
    </row>
    <row r="64" spans="2:12" ht="19.5" thickBot="1" x14ac:dyDescent="0.3">
      <c r="B64" s="5">
        <v>13</v>
      </c>
      <c r="C64" s="1"/>
      <c r="D64" s="1"/>
      <c r="E64" s="1"/>
      <c r="F64" s="1"/>
      <c r="G64" s="1"/>
      <c r="H64" s="1"/>
    </row>
    <row r="65" spans="2:12" ht="19.5" thickBot="1" x14ac:dyDescent="0.3">
      <c r="B65" s="66" t="s">
        <v>121</v>
      </c>
      <c r="C65" s="67"/>
      <c r="D65" s="68"/>
      <c r="E65" s="6">
        <f>SUM(E67:E75)+SUM(E77:E80)</f>
        <v>405</v>
      </c>
      <c r="F65" s="6">
        <f>SUM(F67:F75)+SUM(F77:F80)</f>
        <v>240</v>
      </c>
      <c r="G65" s="6">
        <f>E65+F65</f>
        <v>645</v>
      </c>
      <c r="H65" s="6"/>
    </row>
    <row r="66" spans="2:12" ht="19.5" thickBot="1" x14ac:dyDescent="0.3">
      <c r="B66" s="66" t="s">
        <v>114</v>
      </c>
      <c r="C66" s="67"/>
      <c r="D66" s="68"/>
      <c r="E66" s="6"/>
      <c r="F66" s="6"/>
      <c r="G66" s="6"/>
      <c r="H66" s="6"/>
      <c r="J66">
        <f>SUM(E67:E75)+SUM(E77:E80)</f>
        <v>405</v>
      </c>
      <c r="K66">
        <f>SUM(F67:F75)+SUM(F77:F80)</f>
        <v>240</v>
      </c>
      <c r="L66">
        <f>SUM(G67:G75)+SUM(G77:G80)</f>
        <v>0</v>
      </c>
    </row>
    <row r="67" spans="2:12" ht="19.5" thickBot="1" x14ac:dyDescent="0.3">
      <c r="B67" s="5">
        <v>1</v>
      </c>
      <c r="C67" s="1"/>
      <c r="D67" s="71" t="s">
        <v>75</v>
      </c>
      <c r="E67" s="1">
        <v>45</v>
      </c>
      <c r="F67" s="1">
        <v>15</v>
      </c>
      <c r="G67" s="1"/>
      <c r="H67" s="1"/>
    </row>
    <row r="68" spans="2:12" ht="19.5" thickBot="1" x14ac:dyDescent="0.3">
      <c r="B68" s="5">
        <v>2</v>
      </c>
      <c r="C68" s="1"/>
      <c r="D68" s="3" t="s">
        <v>83</v>
      </c>
      <c r="E68" s="1">
        <v>90</v>
      </c>
      <c r="F68" s="1">
        <v>60</v>
      </c>
      <c r="G68" s="1"/>
      <c r="H68" s="1"/>
    </row>
    <row r="69" spans="2:12" ht="19.5" thickBot="1" x14ac:dyDescent="0.3">
      <c r="B69" s="5">
        <v>3</v>
      </c>
      <c r="C69" s="1"/>
      <c r="D69" s="3" t="s">
        <v>87</v>
      </c>
      <c r="E69" s="1">
        <v>75</v>
      </c>
      <c r="F69" s="1">
        <v>30</v>
      </c>
      <c r="G69" s="1"/>
      <c r="H69" s="1"/>
    </row>
    <row r="70" spans="2:12" ht="19.5" thickBot="1" x14ac:dyDescent="0.3">
      <c r="B70" s="5">
        <v>4</v>
      </c>
      <c r="C70" s="1"/>
      <c r="D70" s="71" t="s">
        <v>63</v>
      </c>
      <c r="E70" s="1">
        <v>75</v>
      </c>
      <c r="F70" s="1">
        <v>45</v>
      </c>
      <c r="G70" s="1"/>
      <c r="H70" s="1"/>
    </row>
    <row r="71" spans="2:12" ht="19.5" thickBot="1" x14ac:dyDescent="0.3">
      <c r="B71" s="5">
        <v>5</v>
      </c>
      <c r="C71" s="1"/>
      <c r="D71" s="1"/>
      <c r="E71" s="1"/>
      <c r="F71" s="1"/>
      <c r="G71" s="1"/>
      <c r="H71" s="1"/>
    </row>
    <row r="72" spans="2:12" ht="19.5" thickBot="1" x14ac:dyDescent="0.3">
      <c r="B72" s="5">
        <v>6</v>
      </c>
      <c r="C72" s="1"/>
      <c r="D72" s="1"/>
      <c r="E72" s="1"/>
      <c r="F72" s="1"/>
      <c r="G72" s="1"/>
      <c r="H72" s="1"/>
    </row>
    <row r="73" spans="2:12" ht="19.5" thickBot="1" x14ac:dyDescent="0.3">
      <c r="B73" s="5">
        <v>7</v>
      </c>
      <c r="C73" s="1"/>
      <c r="D73" s="1"/>
      <c r="E73" s="1"/>
      <c r="F73" s="1"/>
      <c r="G73" s="1"/>
      <c r="H73" s="1"/>
    </row>
    <row r="74" spans="2:12" ht="19.5" thickBot="1" x14ac:dyDescent="0.3">
      <c r="B74" s="5">
        <v>8</v>
      </c>
      <c r="C74" s="1"/>
      <c r="D74" s="1"/>
      <c r="E74" s="1"/>
      <c r="F74" s="1"/>
      <c r="G74" s="1"/>
      <c r="H74" s="1"/>
    </row>
    <row r="75" spans="2:12" ht="19.5" thickBot="1" x14ac:dyDescent="0.3">
      <c r="B75" s="5">
        <v>9</v>
      </c>
      <c r="C75" s="1"/>
      <c r="D75" s="1"/>
      <c r="E75" s="1"/>
      <c r="F75" s="1"/>
      <c r="G75" s="1"/>
      <c r="H75" s="1"/>
    </row>
    <row r="76" spans="2:12" ht="19.5" thickBot="1" x14ac:dyDescent="0.3">
      <c r="B76" s="66" t="s">
        <v>115</v>
      </c>
      <c r="C76" s="67"/>
      <c r="D76" s="68"/>
      <c r="E76" s="1"/>
      <c r="F76" s="1"/>
      <c r="G76" s="1"/>
      <c r="H76" s="1"/>
    </row>
    <row r="77" spans="2:12" ht="38.25" thickBot="1" x14ac:dyDescent="0.3">
      <c r="B77" s="5">
        <v>10</v>
      </c>
      <c r="C77" s="1"/>
      <c r="D77" s="3" t="s">
        <v>103</v>
      </c>
      <c r="E77" s="1">
        <v>60</v>
      </c>
      <c r="F77" s="1">
        <v>30</v>
      </c>
      <c r="G77" s="1"/>
      <c r="H77" s="1"/>
    </row>
    <row r="78" spans="2:12" ht="19.5" thickBot="1" x14ac:dyDescent="0.3">
      <c r="B78" s="5">
        <v>11</v>
      </c>
      <c r="C78" s="1"/>
      <c r="D78" s="3" t="s">
        <v>105</v>
      </c>
      <c r="E78" s="1">
        <v>60</v>
      </c>
      <c r="F78" s="1">
        <v>60</v>
      </c>
      <c r="G78" s="1"/>
      <c r="H78" s="1"/>
    </row>
    <row r="79" spans="2:12" ht="19.5" thickBot="1" x14ac:dyDescent="0.3">
      <c r="B79" s="5">
        <v>12</v>
      </c>
      <c r="C79" s="1"/>
      <c r="D79" s="1"/>
      <c r="E79" s="1"/>
      <c r="F79" s="1"/>
      <c r="G79" s="1"/>
      <c r="H79" s="1"/>
    </row>
    <row r="80" spans="2:12" ht="19.5" thickBot="1" x14ac:dyDescent="0.3">
      <c r="B80" s="5">
        <v>13</v>
      </c>
      <c r="C80" s="1"/>
      <c r="D80" s="1"/>
      <c r="E80" s="1"/>
      <c r="F80" s="1"/>
      <c r="G80" s="1"/>
      <c r="H80" s="1"/>
    </row>
    <row r="81" spans="2:12" ht="19.5" thickBot="1" x14ac:dyDescent="0.3">
      <c r="B81" s="66" t="s">
        <v>122</v>
      </c>
      <c r="C81" s="67"/>
      <c r="D81" s="68"/>
      <c r="E81" s="6">
        <f>SUM(E83:E91)+SUM(E93:E96)</f>
        <v>435</v>
      </c>
      <c r="F81" s="6">
        <f>SUM(F83:F91)+SUM(F93:F96)</f>
        <v>215</v>
      </c>
      <c r="G81" s="6">
        <f>E81+F81</f>
        <v>650</v>
      </c>
      <c r="H81" s="6"/>
    </row>
    <row r="82" spans="2:12" ht="19.5" thickBot="1" x14ac:dyDescent="0.3">
      <c r="B82" s="66" t="s">
        <v>114</v>
      </c>
      <c r="C82" s="67"/>
      <c r="D82" s="68"/>
      <c r="E82" s="6"/>
      <c r="F82" s="6"/>
      <c r="G82" s="6"/>
      <c r="H82" s="6"/>
      <c r="J82">
        <f>SUM(E83:E91)+SUM(E93:E96)</f>
        <v>435</v>
      </c>
      <c r="K82">
        <f>SUM(F83:F91)+SUM(F93:F96)</f>
        <v>215</v>
      </c>
      <c r="L82">
        <f>SUM(G83:G91)+SUM(G93:G96)</f>
        <v>0</v>
      </c>
    </row>
    <row r="83" spans="2:12" ht="19.5" thickBot="1" x14ac:dyDescent="0.3">
      <c r="B83" s="5">
        <v>1</v>
      </c>
      <c r="C83" s="1"/>
      <c r="D83" s="3" t="s">
        <v>89</v>
      </c>
      <c r="E83" s="1">
        <v>75</v>
      </c>
      <c r="F83" s="1">
        <v>45</v>
      </c>
      <c r="G83" s="1"/>
      <c r="H83" s="1"/>
    </row>
    <row r="84" spans="2:12" ht="19.5" thickBot="1" x14ac:dyDescent="0.3">
      <c r="B84" s="5">
        <v>2</v>
      </c>
      <c r="C84" s="1"/>
      <c r="D84" s="3" t="s">
        <v>91</v>
      </c>
      <c r="E84" s="1">
        <v>300</v>
      </c>
      <c r="F84" s="1">
        <v>140</v>
      </c>
      <c r="G84" s="1"/>
      <c r="H84" s="1"/>
    </row>
    <row r="85" spans="2:12" ht="19.5" thickBot="1" x14ac:dyDescent="0.3">
      <c r="B85" s="5">
        <v>3</v>
      </c>
      <c r="C85" s="1"/>
      <c r="D85" s="3"/>
      <c r="E85" s="1"/>
      <c r="F85" s="1"/>
      <c r="G85" s="1"/>
      <c r="H85" s="1"/>
    </row>
    <row r="86" spans="2:12" ht="19.5" thickBot="1" x14ac:dyDescent="0.3">
      <c r="B86" s="5">
        <v>4</v>
      </c>
      <c r="C86" s="1"/>
      <c r="D86" s="1"/>
      <c r="E86" s="1"/>
      <c r="F86" s="1"/>
      <c r="G86" s="1"/>
      <c r="H86" s="1"/>
    </row>
    <row r="87" spans="2:12" ht="19.5" thickBot="1" x14ac:dyDescent="0.3">
      <c r="B87" s="5">
        <v>5</v>
      </c>
      <c r="C87" s="1"/>
      <c r="D87" s="1"/>
      <c r="E87" s="1"/>
      <c r="F87" s="1"/>
      <c r="G87" s="1"/>
      <c r="H87" s="1"/>
    </row>
    <row r="88" spans="2:12" ht="19.5" thickBot="1" x14ac:dyDescent="0.3">
      <c r="B88" s="5">
        <v>6</v>
      </c>
      <c r="C88" s="1"/>
      <c r="D88" s="1"/>
      <c r="E88" s="1"/>
      <c r="F88" s="1"/>
      <c r="G88" s="1"/>
      <c r="H88" s="1"/>
    </row>
    <row r="89" spans="2:12" ht="19.5" thickBot="1" x14ac:dyDescent="0.3">
      <c r="B89" s="5">
        <v>7</v>
      </c>
      <c r="C89" s="1"/>
      <c r="D89" s="1"/>
      <c r="E89" s="1"/>
      <c r="F89" s="1"/>
      <c r="G89" s="1"/>
      <c r="H89" s="1"/>
    </row>
    <row r="90" spans="2:12" ht="19.5" thickBot="1" x14ac:dyDescent="0.3">
      <c r="B90" s="5">
        <v>8</v>
      </c>
      <c r="C90" s="1"/>
      <c r="D90" s="1"/>
      <c r="E90" s="1"/>
      <c r="F90" s="1"/>
      <c r="G90" s="1"/>
      <c r="H90" s="1"/>
    </row>
    <row r="91" spans="2:12" ht="19.5" thickBot="1" x14ac:dyDescent="0.3">
      <c r="B91" s="5">
        <v>9</v>
      </c>
      <c r="C91" s="1"/>
      <c r="D91" s="1"/>
      <c r="E91" s="1"/>
      <c r="F91" s="1"/>
      <c r="G91" s="1"/>
      <c r="H91" s="1"/>
    </row>
    <row r="92" spans="2:12" ht="19.5" thickBot="1" x14ac:dyDescent="0.3">
      <c r="B92" s="66" t="s">
        <v>115</v>
      </c>
      <c r="C92" s="67"/>
      <c r="D92" s="68"/>
      <c r="E92" s="1"/>
      <c r="F92" s="1"/>
      <c r="G92" s="1"/>
      <c r="H92" s="1"/>
    </row>
    <row r="93" spans="2:12" ht="38.25" thickBot="1" x14ac:dyDescent="0.3">
      <c r="B93" s="5">
        <v>10</v>
      </c>
      <c r="C93" s="1"/>
      <c r="D93" s="3" t="s">
        <v>95</v>
      </c>
      <c r="E93" s="1">
        <v>60</v>
      </c>
      <c r="F93" s="1">
        <v>30</v>
      </c>
      <c r="G93" s="1"/>
      <c r="H93" s="1"/>
    </row>
    <row r="94" spans="2:12" ht="19.5" thickBot="1" x14ac:dyDescent="0.3">
      <c r="B94" s="5">
        <v>11</v>
      </c>
      <c r="C94" s="1"/>
      <c r="D94" s="1"/>
      <c r="E94" s="1"/>
      <c r="F94" s="1"/>
      <c r="G94" s="1"/>
      <c r="H94" s="1"/>
    </row>
    <row r="95" spans="2:12" ht="19.5" thickBot="1" x14ac:dyDescent="0.3">
      <c r="B95" s="5">
        <v>12</v>
      </c>
      <c r="C95" s="1"/>
      <c r="D95" s="1"/>
      <c r="E95" s="1"/>
      <c r="F95" s="1"/>
      <c r="G95" s="1"/>
      <c r="H95" s="1"/>
    </row>
    <row r="96" spans="2:12" ht="19.5" thickBot="1" x14ac:dyDescent="0.3">
      <c r="B96" s="5">
        <v>13</v>
      </c>
      <c r="C96" s="1"/>
      <c r="D96" s="1"/>
      <c r="E96" s="1"/>
      <c r="F96" s="1"/>
      <c r="G96" s="1"/>
      <c r="H96" s="1"/>
    </row>
    <row r="97" spans="2:8" ht="19.5" thickBot="1" x14ac:dyDescent="0.3">
      <c r="B97" s="72" t="s">
        <v>123</v>
      </c>
      <c r="C97" s="73"/>
      <c r="D97" s="74"/>
      <c r="E97" s="6">
        <f>E5+E17+E33+E49+E65+E81</f>
        <v>2655</v>
      </c>
      <c r="F97" s="6">
        <f>F5+F17+F33+F49+F65+F81</f>
        <v>1095</v>
      </c>
      <c r="G97" s="6">
        <f>G5+G17+G33+G49+G65+G81</f>
        <v>3750</v>
      </c>
      <c r="H97" s="6"/>
    </row>
  </sheetData>
  <mergeCells count="26">
    <mergeCell ref="B97:D97"/>
    <mergeCell ref="C3:C4"/>
    <mergeCell ref="B65:D65"/>
    <mergeCell ref="B66:D66"/>
    <mergeCell ref="B76:D76"/>
    <mergeCell ref="B81:D81"/>
    <mergeCell ref="B82:D82"/>
    <mergeCell ref="B92:D92"/>
    <mergeCell ref="B33:D33"/>
    <mergeCell ref="B34:D34"/>
    <mergeCell ref="B44:D44"/>
    <mergeCell ref="B49:D49"/>
    <mergeCell ref="B50:D50"/>
    <mergeCell ref="B60:D60"/>
    <mergeCell ref="B5:D5"/>
    <mergeCell ref="B6:D6"/>
    <mergeCell ref="B16:D16"/>
    <mergeCell ref="B17:D17"/>
    <mergeCell ref="B18:D18"/>
    <mergeCell ref="B28:D28"/>
    <mergeCell ref="B3:B4"/>
    <mergeCell ref="D3:D4"/>
    <mergeCell ref="E3:E4"/>
    <mergeCell ref="F3:F4"/>
    <mergeCell ref="G3:G4"/>
    <mergeCell ref="H3: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THU</cp:lastModifiedBy>
  <cp:lastPrinted>2015-06-17T08:41:40Z</cp:lastPrinted>
  <dcterms:created xsi:type="dcterms:W3CDTF">2015-06-12T14:00:58Z</dcterms:created>
  <dcterms:modified xsi:type="dcterms:W3CDTF">2015-06-17T09:37:36Z</dcterms:modified>
</cp:coreProperties>
</file>